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SPOLECNY\2021+\00 Příprava\výzvy\AMIF\7. Výzva AMIF - Provozní podpora - soudní asistenti\"/>
    </mc:Choice>
  </mc:AlternateContent>
  <xr:revisionPtr revIDLastSave="0" documentId="13_ncr:1_{9D2912F9-AEE0-487B-B8E8-7D40792A9F33}" xr6:coauthVersionLast="47" xr6:coauthVersionMax="47" xr10:uidLastSave="{00000000-0000-0000-0000-000000000000}"/>
  <bookViews>
    <workbookView xWindow="28680" yWindow="-120" windowWidth="29040" windowHeight="15225" xr2:uid="{00000000-000D-0000-FFFF-FFFF00000000}"/>
  </bookViews>
  <sheets>
    <sheet name="List1" sheetId="1" r:id="rId1"/>
  </sheets>
  <definedNames>
    <definedName name="_xlnm.Print_Area" localSheetId="0">List1!$A$1:$H$56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7" i="1" l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C38" i="1"/>
  <c r="AB16" i="1"/>
  <c r="AB17" i="1"/>
  <c r="AB18" i="1"/>
  <c r="AB19" i="1"/>
  <c r="AB20" i="1"/>
  <c r="AB21" i="1"/>
  <c r="AC21" i="1" s="1"/>
  <c r="AB22" i="1"/>
  <c r="AC22" i="1" s="1"/>
  <c r="AB23" i="1"/>
  <c r="AC23" i="1" s="1"/>
  <c r="AB24" i="1"/>
  <c r="AB25" i="1"/>
  <c r="AB26" i="1"/>
  <c r="AB27" i="1"/>
  <c r="AB28" i="1"/>
  <c r="AB29" i="1"/>
  <c r="AC29" i="1" s="1"/>
  <c r="AB30" i="1"/>
  <c r="AC30" i="1" s="1"/>
  <c r="AB31" i="1"/>
  <c r="AB32" i="1"/>
  <c r="AB33" i="1"/>
  <c r="AB34" i="1"/>
  <c r="AB35" i="1"/>
  <c r="AB36" i="1"/>
  <c r="AB37" i="1"/>
  <c r="AC37" i="1" s="1"/>
  <c r="AB38" i="1"/>
  <c r="AB39" i="1"/>
  <c r="AB40" i="1"/>
  <c r="AB41" i="1"/>
  <c r="AB42" i="1"/>
  <c r="AB43" i="1"/>
  <c r="AB44" i="1"/>
  <c r="AB15" i="1"/>
  <c r="AC15" i="1" s="1"/>
  <c r="D13" i="1"/>
  <c r="F13" i="1" s="1"/>
  <c r="H13" i="1" s="1"/>
  <c r="J13" i="1" s="1"/>
  <c r="L13" i="1" s="1"/>
  <c r="N13" i="1" s="1"/>
  <c r="P13" i="1" s="1"/>
  <c r="R13" i="1" s="1"/>
  <c r="T13" i="1" s="1"/>
  <c r="V13" i="1" s="1"/>
  <c r="X13" i="1" s="1"/>
  <c r="Z13" i="1" s="1"/>
  <c r="C45" i="1"/>
  <c r="AE15" i="1" l="1"/>
  <c r="AB45" i="1"/>
  <c r="AC42" i="1"/>
  <c r="AC34" i="1"/>
  <c r="AC26" i="1"/>
  <c r="AC18" i="1"/>
  <c r="AC41" i="1"/>
  <c r="AC33" i="1"/>
  <c r="AC25" i="1"/>
  <c r="AC17" i="1"/>
  <c r="AC44" i="1"/>
  <c r="AC40" i="1"/>
  <c r="AC36" i="1"/>
  <c r="AC32" i="1"/>
  <c r="AC28" i="1"/>
  <c r="AC24" i="1"/>
  <c r="AC20" i="1"/>
  <c r="AC16" i="1"/>
  <c r="AE16" i="1" s="1"/>
  <c r="AC43" i="1"/>
  <c r="AC39" i="1"/>
  <c r="AC35" i="1"/>
  <c r="AC31" i="1"/>
  <c r="AC27" i="1"/>
  <c r="AC19" i="1"/>
  <c r="D9" i="1"/>
  <c r="D49" i="1"/>
  <c r="AE45" i="1" l="1"/>
  <c r="D48" i="1" s="1"/>
  <c r="AC45" i="1"/>
  <c r="D10" i="1"/>
  <c r="D54" i="1" s="1"/>
  <c r="D51" i="1" l="1"/>
  <c r="D56" i="1" l="1"/>
</calcChain>
</file>

<file path=xl/sharedStrings.xml><?xml version="1.0" encoding="utf-8"?>
<sst xmlns="http://schemas.openxmlformats.org/spreadsheetml/2006/main" count="50" uniqueCount="27">
  <si>
    <t>Pořadí</t>
  </si>
  <si>
    <t>Celkem</t>
  </si>
  <si>
    <t>Celkem mzdové náklady</t>
  </si>
  <si>
    <t>Datum navýšení tarifních mezd</t>
  </si>
  <si>
    <t>Celkem počet zaměstnanců</t>
  </si>
  <si>
    <t>Roční počet hodin</t>
  </si>
  <si>
    <t>Jednotkový náklad před ex-ante valorizací</t>
  </si>
  <si>
    <t>Výpočet úvodního jednotkového nákladu</t>
  </si>
  <si>
    <t>Ex-ante valorizace</t>
  </si>
  <si>
    <t>Koeficient změny</t>
  </si>
  <si>
    <t>Počet měsíců před navýšením</t>
  </si>
  <si>
    <t>Počet měsíců po navýšení</t>
  </si>
  <si>
    <t>Výsledný jednotkový náklad pro danou kategorii zaměstnanců</t>
  </si>
  <si>
    <t>Referenční období uplynulých 12 měsíců od (datum)</t>
  </si>
  <si>
    <t>Referenční období uplynulých 12 měsíců do (datum)</t>
  </si>
  <si>
    <t>Kategorie zaměstnanců</t>
  </si>
  <si>
    <t>KALKULAČKA JEDNOTKOVÝCH NÁKLADŮ - širší skupina zaměstnanců</t>
  </si>
  <si>
    <t>14. platová třída asistent soudce</t>
  </si>
  <si>
    <t>13. platová třída asisent soudce</t>
  </si>
  <si>
    <t>Celkové mzdové náklady (včetně odvodů)</t>
  </si>
  <si>
    <t>Plat</t>
  </si>
  <si>
    <t>Odvody SP+ZP</t>
  </si>
  <si>
    <t>Průměrný úvazek za období</t>
  </si>
  <si>
    <t>FKSP celkem</t>
  </si>
  <si>
    <t>Plat celkem</t>
  </si>
  <si>
    <t>Plat včetně FKSP k úvazku 1,0</t>
  </si>
  <si>
    <t>Identifikace zaměstnance (jméno či jiný jednoznačný identifikátor)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</si>
</sst>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[$-405]mmmm\ yy;@"/>
    <numFmt numFmtId="165" formatCode="#,##0\ [$Kč-405];\-#,##0\ [$Kč-405]"/>
    <numFmt numFmtId="166" formatCode="#,##0.00\ [$Kč-405];\-#,##0.00\ [$Kč-405]"/>
    <numFmt numFmtId="167" formatCode="0.00000000000000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14" fontId="0" fillId="0" borderId="0" xfId="0" applyNumberFormat="1"/>
    <xf numFmtId="0" fontId="0" fillId="0" borderId="0" xfId="0" applyAlignment="1"/>
    <xf numFmtId="165" fontId="0" fillId="0" borderId="0" xfId="0" applyNumberFormat="1"/>
    <xf numFmtId="0" fontId="0" fillId="0" borderId="1" xfId="0" applyBorder="1"/>
    <xf numFmtId="0" fontId="0" fillId="0" borderId="0" xfId="0" applyBorder="1" applyAlignment="1">
      <alignment horizontal="right"/>
    </xf>
    <xf numFmtId="0" fontId="0" fillId="0" borderId="0" xfId="0" applyBorder="1"/>
    <xf numFmtId="165" fontId="0" fillId="0" borderId="0" xfId="0" applyNumberFormat="1" applyBorder="1"/>
    <xf numFmtId="166" fontId="0" fillId="0" borderId="1" xfId="0" applyNumberFormat="1" applyBorder="1"/>
    <xf numFmtId="14" fontId="0" fillId="0" borderId="4" xfId="0" applyNumberFormat="1" applyBorder="1"/>
    <xf numFmtId="14" fontId="0" fillId="0" borderId="6" xfId="0" applyNumberFormat="1" applyBorder="1"/>
    <xf numFmtId="0" fontId="0" fillId="0" borderId="5" xfId="0" applyBorder="1"/>
    <xf numFmtId="0" fontId="0" fillId="0" borderId="9" xfId="0" applyBorder="1"/>
    <xf numFmtId="0" fontId="0" fillId="2" borderId="3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7" xfId="0" applyFill="1" applyBorder="1"/>
    <xf numFmtId="14" fontId="0" fillId="3" borderId="6" xfId="0" applyNumberFormat="1" applyFill="1" applyBorder="1"/>
    <xf numFmtId="0" fontId="0" fillId="3" borderId="6" xfId="0" applyNumberFormat="1" applyFill="1" applyBorder="1"/>
    <xf numFmtId="0" fontId="0" fillId="3" borderId="8" xfId="0" applyNumberFormat="1" applyFill="1" applyBorder="1"/>
    <xf numFmtId="166" fontId="0" fillId="3" borderId="6" xfId="0" applyNumberFormat="1" applyFill="1" applyBorder="1"/>
    <xf numFmtId="0" fontId="0" fillId="3" borderId="6" xfId="0" applyFill="1" applyBorder="1"/>
    <xf numFmtId="44" fontId="0" fillId="3" borderId="8" xfId="1" applyFont="1" applyFill="1" applyBorder="1"/>
    <xf numFmtId="0" fontId="0" fillId="2" borderId="10" xfId="0" applyFill="1" applyBorder="1" applyAlignment="1">
      <alignment wrapText="1"/>
    </xf>
    <xf numFmtId="44" fontId="2" fillId="3" borderId="2" xfId="1" applyFont="1" applyFill="1" applyBorder="1"/>
    <xf numFmtId="0" fontId="3" fillId="0" borderId="0" xfId="0" applyFont="1" applyBorder="1" applyAlignment="1">
      <alignment horizontal="center"/>
    </xf>
    <xf numFmtId="0" fontId="0" fillId="2" borderId="13" xfId="0" applyFont="1" applyFill="1" applyBorder="1" applyAlignment="1">
      <alignment horizontal="left" vertical="center"/>
    </xf>
    <xf numFmtId="0" fontId="0" fillId="0" borderId="0" xfId="0" applyFill="1" applyBorder="1"/>
    <xf numFmtId="166" fontId="0" fillId="0" borderId="0" xfId="0" applyNumberFormat="1"/>
    <xf numFmtId="0" fontId="0" fillId="2" borderId="7" xfId="0" applyFill="1" applyBorder="1" applyAlignment="1">
      <alignment wrapText="1"/>
    </xf>
    <xf numFmtId="167" fontId="0" fillId="3" borderId="8" xfId="0" applyNumberFormat="1" applyFill="1" applyBorder="1"/>
    <xf numFmtId="0" fontId="0" fillId="0" borderId="14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14" fontId="0" fillId="0" borderId="0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0" fontId="0" fillId="0" borderId="16" xfId="0" applyBorder="1"/>
    <xf numFmtId="0" fontId="0" fillId="0" borderId="17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0" borderId="1" xfId="0" applyNumberFormat="1" applyBorder="1"/>
    <xf numFmtId="166" fontId="0" fillId="0" borderId="0" xfId="0" applyNumberFormat="1" applyFill="1" applyBorder="1"/>
    <xf numFmtId="166" fontId="0" fillId="0" borderId="15" xfId="0" applyNumberFormat="1" applyBorder="1"/>
    <xf numFmtId="0" fontId="0" fillId="3" borderId="18" xfId="0" applyFill="1" applyBorder="1" applyAlignment="1">
      <alignment horizontal="right"/>
    </xf>
    <xf numFmtId="0" fontId="0" fillId="3" borderId="2" xfId="0" applyFill="1" applyBorder="1"/>
    <xf numFmtId="2" fontId="0" fillId="0" borderId="15" xfId="0" applyNumberFormat="1" applyBorder="1"/>
    <xf numFmtId="166" fontId="0" fillId="0" borderId="13" xfId="0" applyNumberFormat="1" applyBorder="1"/>
    <xf numFmtId="166" fontId="0" fillId="0" borderId="19" xfId="0" applyNumberFormat="1" applyBorder="1"/>
    <xf numFmtId="165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0" xfId="0" applyNumberFormat="1" applyFill="1" applyBorder="1"/>
    <xf numFmtId="44" fontId="0" fillId="0" borderId="0" xfId="1" applyFont="1" applyFill="1" applyBorder="1"/>
    <xf numFmtId="0" fontId="0" fillId="0" borderId="0" xfId="0" applyFill="1"/>
    <xf numFmtId="167" fontId="0" fillId="0" borderId="0" xfId="0" applyNumberFormat="1" applyFill="1" applyBorder="1"/>
    <xf numFmtId="0" fontId="0" fillId="0" borderId="0" xfId="0" applyFill="1" applyAlignment="1"/>
    <xf numFmtId="44" fontId="2" fillId="0" borderId="0" xfId="1" applyFont="1" applyFill="1" applyBorder="1"/>
    <xf numFmtId="14" fontId="0" fillId="0" borderId="0" xfId="0" applyNumberFormat="1" applyFill="1" applyBorder="1"/>
    <xf numFmtId="14" fontId="0" fillId="0" borderId="0" xfId="0" applyNumberFormat="1" applyFill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4" fillId="0" borderId="0" xfId="0" applyFont="1"/>
    <xf numFmtId="2" fontId="0" fillId="0" borderId="19" xfId="0" applyNumberFormat="1" applyBorder="1"/>
    <xf numFmtId="166" fontId="0" fillId="0" borderId="14" xfId="0" applyNumberFormat="1" applyBorder="1"/>
    <xf numFmtId="164" fontId="0" fillId="2" borderId="1" xfId="0" applyNumberFormat="1" applyFill="1" applyBorder="1" applyAlignment="1">
      <alignment horizont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2" borderId="1" xfId="0" applyNumberFormat="1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N59"/>
  <sheetViews>
    <sheetView tabSelected="1" zoomScaleNormal="100"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15" sqref="A15"/>
    </sheetView>
  </sheetViews>
  <sheetFormatPr defaultRowHeight="15" x14ac:dyDescent="0.25"/>
  <cols>
    <col min="1" max="1" width="2.7109375" customWidth="1"/>
    <col min="3" max="3" width="34.5703125" customWidth="1"/>
    <col min="4" max="4" width="18.85546875" bestFit="1" customWidth="1"/>
    <col min="5" max="29" width="15.7109375" customWidth="1"/>
    <col min="30" max="30" width="9.42578125" bestFit="1" customWidth="1"/>
    <col min="31" max="31" width="12.42578125" customWidth="1"/>
  </cols>
  <sheetData>
    <row r="1" spans="2:40" ht="15.75" thickBot="1" x14ac:dyDescent="0.3"/>
    <row r="2" spans="2:40" ht="21.75" thickBot="1" x14ac:dyDescent="0.4">
      <c r="B2" s="67" t="s">
        <v>16</v>
      </c>
      <c r="C2" s="68"/>
      <c r="D2" s="68"/>
      <c r="E2" s="68"/>
      <c r="F2" s="69"/>
      <c r="G2" s="25"/>
    </row>
    <row r="3" spans="2:40" ht="13.5" customHeight="1" thickBot="1" x14ac:dyDescent="0.4">
      <c r="B3" s="25"/>
      <c r="C3" s="25"/>
      <c r="D3" s="25"/>
      <c r="E3" s="25"/>
      <c r="F3" s="25"/>
      <c r="G3" s="25"/>
    </row>
    <row r="4" spans="2:40" ht="32.25" customHeight="1" thickBot="1" x14ac:dyDescent="0.4">
      <c r="B4" s="25"/>
      <c r="C4" s="26" t="s">
        <v>15</v>
      </c>
      <c r="D4" s="31" t="s">
        <v>18</v>
      </c>
      <c r="E4" s="32"/>
      <c r="F4" s="25"/>
      <c r="G4" s="25"/>
      <c r="J4" s="60" t="s">
        <v>17</v>
      </c>
      <c r="K4" s="60"/>
    </row>
    <row r="5" spans="2:40" ht="15.75" thickBot="1" x14ac:dyDescent="0.3">
      <c r="J5" s="60" t="s">
        <v>18</v>
      </c>
      <c r="K5" s="60"/>
    </row>
    <row r="6" spans="2:40" ht="30" x14ac:dyDescent="0.25">
      <c r="C6" s="13" t="s">
        <v>13</v>
      </c>
      <c r="D6" s="9">
        <v>44713</v>
      </c>
      <c r="E6" s="33"/>
      <c r="F6" s="1"/>
      <c r="G6" s="1"/>
    </row>
    <row r="7" spans="2:40" ht="30" x14ac:dyDescent="0.25">
      <c r="C7" s="14" t="s">
        <v>14</v>
      </c>
      <c r="D7" s="10">
        <v>45077</v>
      </c>
      <c r="E7" s="56"/>
      <c r="F7" s="1"/>
      <c r="G7" s="1"/>
    </row>
    <row r="8" spans="2:40" x14ac:dyDescent="0.25">
      <c r="C8" s="15" t="s">
        <v>3</v>
      </c>
      <c r="D8" s="17">
        <v>44805</v>
      </c>
      <c r="E8" s="56"/>
    </row>
    <row r="9" spans="2:40" x14ac:dyDescent="0.25">
      <c r="C9" s="15" t="s">
        <v>10</v>
      </c>
      <c r="D9" s="18">
        <f>DATEDIF(D6,D8,"m")</f>
        <v>3</v>
      </c>
      <c r="E9" s="50"/>
    </row>
    <row r="10" spans="2:40" ht="15.75" thickBot="1" x14ac:dyDescent="0.3">
      <c r="C10" s="16" t="s">
        <v>11</v>
      </c>
      <c r="D10" s="19">
        <f>12-D9</f>
        <v>9</v>
      </c>
      <c r="E10" s="50"/>
    </row>
    <row r="11" spans="2:40" x14ac:dyDescent="0.25">
      <c r="D11" s="1"/>
      <c r="E11" s="57"/>
    </row>
    <row r="12" spans="2:40" x14ac:dyDescent="0.25">
      <c r="D12" s="70" t="s">
        <v>19</v>
      </c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58"/>
      <c r="AC12" s="58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</row>
    <row r="13" spans="2:40" ht="30" x14ac:dyDescent="0.25">
      <c r="B13" s="38" t="s">
        <v>0</v>
      </c>
      <c r="C13" s="39" t="s">
        <v>26</v>
      </c>
      <c r="D13" s="71">
        <f>D6</f>
        <v>44713</v>
      </c>
      <c r="E13" s="71"/>
      <c r="F13" s="71">
        <f>D13+31</f>
        <v>44744</v>
      </c>
      <c r="G13" s="71"/>
      <c r="H13" s="71">
        <f>F13+31</f>
        <v>44775</v>
      </c>
      <c r="I13" s="71"/>
      <c r="J13" s="71">
        <f>H13+31</f>
        <v>44806</v>
      </c>
      <c r="K13" s="71"/>
      <c r="L13" s="71">
        <f>J13+31</f>
        <v>44837</v>
      </c>
      <c r="M13" s="71"/>
      <c r="N13" s="71">
        <f>L13+31</f>
        <v>44868</v>
      </c>
      <c r="O13" s="71"/>
      <c r="P13" s="71">
        <f>N13+31</f>
        <v>44899</v>
      </c>
      <c r="Q13" s="71"/>
      <c r="R13" s="71">
        <f>P13+31</f>
        <v>44930</v>
      </c>
      <c r="S13" s="71"/>
      <c r="T13" s="71">
        <f>R13+31</f>
        <v>44961</v>
      </c>
      <c r="U13" s="71"/>
      <c r="V13" s="71">
        <f>T13+31</f>
        <v>44992</v>
      </c>
      <c r="W13" s="71"/>
      <c r="X13" s="71">
        <f>V13+31</f>
        <v>45023</v>
      </c>
      <c r="Y13" s="71"/>
      <c r="Z13" s="71">
        <f>X13+31</f>
        <v>45054</v>
      </c>
      <c r="AA13" s="71"/>
      <c r="AB13" s="64" t="s">
        <v>24</v>
      </c>
      <c r="AC13" s="64" t="s">
        <v>23</v>
      </c>
      <c r="AD13" s="63" t="s">
        <v>22</v>
      </c>
      <c r="AE13" s="63" t="s">
        <v>25</v>
      </c>
      <c r="AF13" s="35"/>
      <c r="AG13" s="35"/>
      <c r="AH13" s="35"/>
      <c r="AI13" s="35"/>
      <c r="AJ13" s="35"/>
      <c r="AK13" s="35"/>
      <c r="AL13" s="35"/>
      <c r="AM13" s="35"/>
      <c r="AN13" s="35"/>
    </row>
    <row r="14" spans="2:40" x14ac:dyDescent="0.25">
      <c r="B14" s="38"/>
      <c r="C14" s="39"/>
      <c r="D14" s="34" t="s">
        <v>20</v>
      </c>
      <c r="E14" s="34" t="s">
        <v>21</v>
      </c>
      <c r="F14" s="34" t="s">
        <v>20</v>
      </c>
      <c r="G14" s="34" t="s">
        <v>21</v>
      </c>
      <c r="H14" s="34" t="s">
        <v>20</v>
      </c>
      <c r="I14" s="34" t="s">
        <v>21</v>
      </c>
      <c r="J14" s="34" t="s">
        <v>20</v>
      </c>
      <c r="K14" s="34" t="s">
        <v>21</v>
      </c>
      <c r="L14" s="34" t="s">
        <v>20</v>
      </c>
      <c r="M14" s="34" t="s">
        <v>21</v>
      </c>
      <c r="N14" s="34" t="s">
        <v>20</v>
      </c>
      <c r="O14" s="34" t="s">
        <v>21</v>
      </c>
      <c r="P14" s="34" t="s">
        <v>20</v>
      </c>
      <c r="Q14" s="34" t="s">
        <v>21</v>
      </c>
      <c r="R14" s="34" t="s">
        <v>20</v>
      </c>
      <c r="S14" s="34" t="s">
        <v>21</v>
      </c>
      <c r="T14" s="34" t="s">
        <v>20</v>
      </c>
      <c r="U14" s="34" t="s">
        <v>21</v>
      </c>
      <c r="V14" s="34" t="s">
        <v>20</v>
      </c>
      <c r="W14" s="34" t="s">
        <v>21</v>
      </c>
      <c r="X14" s="34" t="s">
        <v>20</v>
      </c>
      <c r="Y14" s="34" t="s">
        <v>21</v>
      </c>
      <c r="Z14" s="34" t="s">
        <v>20</v>
      </c>
      <c r="AA14" s="34" t="s">
        <v>21</v>
      </c>
      <c r="AB14" s="64"/>
      <c r="AC14" s="64"/>
      <c r="AD14" s="63"/>
      <c r="AE14" s="63"/>
    </row>
    <row r="15" spans="2:40" x14ac:dyDescent="0.25">
      <c r="B15" s="36">
        <v>1</v>
      </c>
      <c r="C15" s="3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f>SUM(D15:AA15)</f>
        <v>0</v>
      </c>
      <c r="AC15" s="8">
        <f>AB15*0.02</f>
        <v>0</v>
      </c>
      <c r="AD15" s="40">
        <v>1</v>
      </c>
      <c r="AE15" s="8">
        <f>(AB15+AC15)/AD15</f>
        <v>0</v>
      </c>
    </row>
    <row r="16" spans="2:40" x14ac:dyDescent="0.25">
      <c r="B16" s="11">
        <v>2</v>
      </c>
      <c r="C16" s="2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f t="shared" ref="AB16:AB44" si="0">SUM(D16:AA16)</f>
        <v>0</v>
      </c>
      <c r="AC16" s="8">
        <f t="shared" ref="AC16:AC44" si="1">AB16*0.02</f>
        <v>0</v>
      </c>
      <c r="AD16" s="40">
        <v>1</v>
      </c>
      <c r="AE16" s="8">
        <f t="shared" ref="AE16:AE44" si="2">(AB16+AC16)/AD16</f>
        <v>0</v>
      </c>
    </row>
    <row r="17" spans="2:31" x14ac:dyDescent="0.25">
      <c r="B17" s="11">
        <v>3</v>
      </c>
      <c r="C17" s="4"/>
      <c r="D17" s="8"/>
      <c r="E17" s="8"/>
      <c r="F17" s="8"/>
      <c r="G17" s="8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8">
        <f t="shared" si="0"/>
        <v>0</v>
      </c>
      <c r="AC17" s="8">
        <f t="shared" si="1"/>
        <v>0</v>
      </c>
      <c r="AD17" s="40">
        <v>1</v>
      </c>
      <c r="AE17" s="8">
        <f t="shared" si="2"/>
        <v>0</v>
      </c>
    </row>
    <row r="18" spans="2:31" x14ac:dyDescent="0.25">
      <c r="B18" s="11">
        <v>4</v>
      </c>
      <c r="C18" s="4"/>
      <c r="D18" s="8"/>
      <c r="E18" s="8"/>
      <c r="F18" s="8"/>
      <c r="G18" s="8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8">
        <f t="shared" si="0"/>
        <v>0</v>
      </c>
      <c r="AC18" s="8">
        <f t="shared" si="1"/>
        <v>0</v>
      </c>
      <c r="AD18" s="40">
        <v>1</v>
      </c>
      <c r="AE18" s="8">
        <f t="shared" si="2"/>
        <v>0</v>
      </c>
    </row>
    <row r="19" spans="2:31" x14ac:dyDescent="0.25">
      <c r="B19" s="11">
        <v>5</v>
      </c>
      <c r="C19" s="4"/>
      <c r="D19" s="8"/>
      <c r="E19" s="8"/>
      <c r="F19" s="8"/>
      <c r="G19" s="8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8">
        <f t="shared" si="0"/>
        <v>0</v>
      </c>
      <c r="AC19" s="8">
        <f t="shared" si="1"/>
        <v>0</v>
      </c>
      <c r="AD19" s="40">
        <v>1</v>
      </c>
      <c r="AE19" s="8">
        <f t="shared" si="2"/>
        <v>0</v>
      </c>
    </row>
    <row r="20" spans="2:31" x14ac:dyDescent="0.25">
      <c r="B20" s="11">
        <v>6</v>
      </c>
      <c r="C20" s="4"/>
      <c r="D20" s="8"/>
      <c r="E20" s="8"/>
      <c r="F20" s="8"/>
      <c r="G20" s="8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8">
        <f t="shared" si="0"/>
        <v>0</v>
      </c>
      <c r="AC20" s="8">
        <f t="shared" si="1"/>
        <v>0</v>
      </c>
      <c r="AD20" s="40">
        <v>1</v>
      </c>
      <c r="AE20" s="8">
        <f t="shared" si="2"/>
        <v>0</v>
      </c>
    </row>
    <row r="21" spans="2:31" x14ac:dyDescent="0.25">
      <c r="B21" s="11">
        <v>7</v>
      </c>
      <c r="C21" s="4"/>
      <c r="D21" s="8"/>
      <c r="E21" s="8"/>
      <c r="F21" s="8"/>
      <c r="G21" s="8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8">
        <f t="shared" si="0"/>
        <v>0</v>
      </c>
      <c r="AC21" s="8">
        <f t="shared" si="1"/>
        <v>0</v>
      </c>
      <c r="AD21" s="40">
        <v>1</v>
      </c>
      <c r="AE21" s="8">
        <f t="shared" si="2"/>
        <v>0</v>
      </c>
    </row>
    <row r="22" spans="2:31" x14ac:dyDescent="0.25">
      <c r="B22" s="11">
        <v>8</v>
      </c>
      <c r="C22" s="4"/>
      <c r="D22" s="8"/>
      <c r="E22" s="8"/>
      <c r="F22" s="8"/>
      <c r="G22" s="8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8">
        <f t="shared" si="0"/>
        <v>0</v>
      </c>
      <c r="AC22" s="8">
        <f t="shared" si="1"/>
        <v>0</v>
      </c>
      <c r="AD22" s="40">
        <v>1</v>
      </c>
      <c r="AE22" s="8">
        <f t="shared" si="2"/>
        <v>0</v>
      </c>
    </row>
    <row r="23" spans="2:31" x14ac:dyDescent="0.25">
      <c r="B23" s="11">
        <v>9</v>
      </c>
      <c r="C23" s="4"/>
      <c r="D23" s="8"/>
      <c r="E23" s="8"/>
      <c r="F23" s="8"/>
      <c r="G23" s="8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8">
        <f t="shared" si="0"/>
        <v>0</v>
      </c>
      <c r="AC23" s="8">
        <f t="shared" si="1"/>
        <v>0</v>
      </c>
      <c r="AD23" s="40">
        <v>1</v>
      </c>
      <c r="AE23" s="8">
        <f t="shared" si="2"/>
        <v>0</v>
      </c>
    </row>
    <row r="24" spans="2:31" x14ac:dyDescent="0.25">
      <c r="B24" s="11">
        <v>10</v>
      </c>
      <c r="C24" s="4"/>
      <c r="D24" s="8"/>
      <c r="E24" s="8"/>
      <c r="F24" s="8"/>
      <c r="G24" s="8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8">
        <f t="shared" si="0"/>
        <v>0</v>
      </c>
      <c r="AC24" s="8">
        <f t="shared" si="1"/>
        <v>0</v>
      </c>
      <c r="AD24" s="40">
        <v>1</v>
      </c>
      <c r="AE24" s="8">
        <f t="shared" si="2"/>
        <v>0</v>
      </c>
    </row>
    <row r="25" spans="2:31" x14ac:dyDescent="0.25">
      <c r="B25" s="11">
        <v>11</v>
      </c>
      <c r="C25" s="4"/>
      <c r="D25" s="8"/>
      <c r="E25" s="8"/>
      <c r="F25" s="8"/>
      <c r="G25" s="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8">
        <f t="shared" si="0"/>
        <v>0</v>
      </c>
      <c r="AC25" s="8">
        <f t="shared" si="1"/>
        <v>0</v>
      </c>
      <c r="AD25" s="40">
        <v>1</v>
      </c>
      <c r="AE25" s="8">
        <f t="shared" si="2"/>
        <v>0</v>
      </c>
    </row>
    <row r="26" spans="2:31" x14ac:dyDescent="0.25">
      <c r="B26" s="11">
        <v>12</v>
      </c>
      <c r="C26" s="4"/>
      <c r="D26" s="8"/>
      <c r="E26" s="8"/>
      <c r="F26" s="8"/>
      <c r="G26" s="8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8">
        <f t="shared" si="0"/>
        <v>0</v>
      </c>
      <c r="AC26" s="8">
        <f t="shared" si="1"/>
        <v>0</v>
      </c>
      <c r="AD26" s="40">
        <v>1</v>
      </c>
      <c r="AE26" s="8">
        <f t="shared" si="2"/>
        <v>0</v>
      </c>
    </row>
    <row r="27" spans="2:31" x14ac:dyDescent="0.25">
      <c r="B27" s="11">
        <v>13</v>
      </c>
      <c r="C27" s="4"/>
      <c r="D27" s="8"/>
      <c r="E27" s="8"/>
      <c r="F27" s="8"/>
      <c r="G27" s="8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8">
        <f t="shared" si="0"/>
        <v>0</v>
      </c>
      <c r="AC27" s="8">
        <f t="shared" si="1"/>
        <v>0</v>
      </c>
      <c r="AD27" s="40">
        <v>1</v>
      </c>
      <c r="AE27" s="8">
        <f t="shared" si="2"/>
        <v>0</v>
      </c>
    </row>
    <row r="28" spans="2:31" x14ac:dyDescent="0.25">
      <c r="B28" s="11">
        <v>14</v>
      </c>
      <c r="C28" s="4"/>
      <c r="D28" s="8"/>
      <c r="E28" s="8"/>
      <c r="F28" s="8"/>
      <c r="G28" s="8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8">
        <f t="shared" si="0"/>
        <v>0</v>
      </c>
      <c r="AC28" s="8">
        <f t="shared" si="1"/>
        <v>0</v>
      </c>
      <c r="AD28" s="40">
        <v>1</v>
      </c>
      <c r="AE28" s="8">
        <f t="shared" si="2"/>
        <v>0</v>
      </c>
    </row>
    <row r="29" spans="2:31" x14ac:dyDescent="0.25">
      <c r="B29" s="11">
        <v>15</v>
      </c>
      <c r="C29" s="4"/>
      <c r="D29" s="8"/>
      <c r="E29" s="8"/>
      <c r="F29" s="8"/>
      <c r="G29" s="8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8">
        <f t="shared" si="0"/>
        <v>0</v>
      </c>
      <c r="AC29" s="8">
        <f t="shared" si="1"/>
        <v>0</v>
      </c>
      <c r="AD29" s="40">
        <v>1</v>
      </c>
      <c r="AE29" s="8">
        <f t="shared" si="2"/>
        <v>0</v>
      </c>
    </row>
    <row r="30" spans="2:31" x14ac:dyDescent="0.25">
      <c r="B30" s="11">
        <v>16</v>
      </c>
      <c r="C30" s="4"/>
      <c r="D30" s="8"/>
      <c r="E30" s="8"/>
      <c r="F30" s="8"/>
      <c r="G30" s="8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8">
        <f t="shared" si="0"/>
        <v>0</v>
      </c>
      <c r="AC30" s="8">
        <f t="shared" si="1"/>
        <v>0</v>
      </c>
      <c r="AD30" s="40">
        <v>1</v>
      </c>
      <c r="AE30" s="8">
        <f t="shared" si="2"/>
        <v>0</v>
      </c>
    </row>
    <row r="31" spans="2:31" x14ac:dyDescent="0.25">
      <c r="B31" s="11">
        <v>17</v>
      </c>
      <c r="C31" s="4"/>
      <c r="D31" s="8"/>
      <c r="E31" s="8"/>
      <c r="F31" s="8"/>
      <c r="G31" s="8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8">
        <f t="shared" si="0"/>
        <v>0</v>
      </c>
      <c r="AC31" s="8">
        <f t="shared" si="1"/>
        <v>0</v>
      </c>
      <c r="AD31" s="40">
        <v>1</v>
      </c>
      <c r="AE31" s="8">
        <f t="shared" si="2"/>
        <v>0</v>
      </c>
    </row>
    <row r="32" spans="2:31" x14ac:dyDescent="0.25">
      <c r="B32" s="11">
        <v>18</v>
      </c>
      <c r="C32" s="4"/>
      <c r="D32" s="8"/>
      <c r="E32" s="8"/>
      <c r="F32" s="8"/>
      <c r="G32" s="8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8">
        <f t="shared" si="0"/>
        <v>0</v>
      </c>
      <c r="AC32" s="8">
        <f t="shared" si="1"/>
        <v>0</v>
      </c>
      <c r="AD32" s="40">
        <v>1</v>
      </c>
      <c r="AE32" s="8">
        <f t="shared" si="2"/>
        <v>0</v>
      </c>
    </row>
    <row r="33" spans="2:31" x14ac:dyDescent="0.25">
      <c r="B33" s="11">
        <v>19</v>
      </c>
      <c r="C33" s="4"/>
      <c r="D33" s="8"/>
      <c r="E33" s="8"/>
      <c r="F33" s="8"/>
      <c r="G33" s="8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8">
        <f t="shared" si="0"/>
        <v>0</v>
      </c>
      <c r="AC33" s="8">
        <f t="shared" si="1"/>
        <v>0</v>
      </c>
      <c r="AD33" s="40">
        <v>1</v>
      </c>
      <c r="AE33" s="8">
        <f t="shared" si="2"/>
        <v>0</v>
      </c>
    </row>
    <row r="34" spans="2:31" x14ac:dyDescent="0.25">
      <c r="B34" s="11">
        <v>20</v>
      </c>
      <c r="C34" s="4"/>
      <c r="D34" s="8"/>
      <c r="E34" s="8"/>
      <c r="F34" s="8"/>
      <c r="G34" s="8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8">
        <f t="shared" si="0"/>
        <v>0</v>
      </c>
      <c r="AC34" s="8">
        <f t="shared" si="1"/>
        <v>0</v>
      </c>
      <c r="AD34" s="40">
        <v>1</v>
      </c>
      <c r="AE34" s="8">
        <f t="shared" si="2"/>
        <v>0</v>
      </c>
    </row>
    <row r="35" spans="2:31" x14ac:dyDescent="0.25">
      <c r="B35" s="11">
        <v>21</v>
      </c>
      <c r="C35" s="4"/>
      <c r="D35" s="8"/>
      <c r="E35" s="8"/>
      <c r="F35" s="8"/>
      <c r="G35" s="8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8">
        <f t="shared" si="0"/>
        <v>0</v>
      </c>
      <c r="AC35" s="8">
        <f t="shared" si="1"/>
        <v>0</v>
      </c>
      <c r="AD35" s="40">
        <v>1</v>
      </c>
      <c r="AE35" s="8">
        <f t="shared" si="2"/>
        <v>0</v>
      </c>
    </row>
    <row r="36" spans="2:31" x14ac:dyDescent="0.25">
      <c r="B36" s="11">
        <v>22</v>
      </c>
      <c r="C36" s="4"/>
      <c r="D36" s="8"/>
      <c r="E36" s="8"/>
      <c r="F36" s="8"/>
      <c r="G36" s="8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8">
        <f t="shared" si="0"/>
        <v>0</v>
      </c>
      <c r="AC36" s="8">
        <f t="shared" si="1"/>
        <v>0</v>
      </c>
      <c r="AD36" s="40">
        <v>1</v>
      </c>
      <c r="AE36" s="8">
        <f t="shared" si="2"/>
        <v>0</v>
      </c>
    </row>
    <row r="37" spans="2:31" x14ac:dyDescent="0.25">
      <c r="B37" s="11">
        <v>23</v>
      </c>
      <c r="C37" s="4"/>
      <c r="D37" s="8"/>
      <c r="E37" s="8"/>
      <c r="F37" s="8"/>
      <c r="G37" s="8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8">
        <f t="shared" si="0"/>
        <v>0</v>
      </c>
      <c r="AC37" s="8">
        <f t="shared" si="1"/>
        <v>0</v>
      </c>
      <c r="AD37" s="40">
        <v>1</v>
      </c>
      <c r="AE37" s="8">
        <f t="shared" si="2"/>
        <v>0</v>
      </c>
    </row>
    <row r="38" spans="2:31" x14ac:dyDescent="0.25">
      <c r="B38" s="11">
        <v>24</v>
      </c>
      <c r="C38" s="4"/>
      <c r="D38" s="8"/>
      <c r="E38" s="8"/>
      <c r="F38" s="8"/>
      <c r="G38" s="8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8">
        <f t="shared" si="0"/>
        <v>0</v>
      </c>
      <c r="AC38" s="8">
        <f t="shared" si="1"/>
        <v>0</v>
      </c>
      <c r="AD38" s="40">
        <v>1</v>
      </c>
      <c r="AE38" s="8">
        <f t="shared" si="2"/>
        <v>0</v>
      </c>
    </row>
    <row r="39" spans="2:31" x14ac:dyDescent="0.25">
      <c r="B39" s="11">
        <v>25</v>
      </c>
      <c r="C39" s="4"/>
      <c r="D39" s="8"/>
      <c r="E39" s="8"/>
      <c r="F39" s="8"/>
      <c r="G39" s="8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8">
        <f t="shared" si="0"/>
        <v>0</v>
      </c>
      <c r="AC39" s="8">
        <f t="shared" si="1"/>
        <v>0</v>
      </c>
      <c r="AD39" s="40">
        <v>1</v>
      </c>
      <c r="AE39" s="8">
        <f t="shared" si="2"/>
        <v>0</v>
      </c>
    </row>
    <row r="40" spans="2:31" x14ac:dyDescent="0.25">
      <c r="B40" s="11">
        <v>26</v>
      </c>
      <c r="C40" s="4"/>
      <c r="D40" s="8"/>
      <c r="E40" s="8"/>
      <c r="F40" s="8"/>
      <c r="G40" s="8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8">
        <f t="shared" si="0"/>
        <v>0</v>
      </c>
      <c r="AC40" s="8">
        <f t="shared" si="1"/>
        <v>0</v>
      </c>
      <c r="AD40" s="40">
        <v>1</v>
      </c>
      <c r="AE40" s="8">
        <f t="shared" si="2"/>
        <v>0</v>
      </c>
    </row>
    <row r="41" spans="2:31" x14ac:dyDescent="0.25">
      <c r="B41" s="11">
        <v>27</v>
      </c>
      <c r="C41" s="4"/>
      <c r="D41" s="8"/>
      <c r="E41" s="8"/>
      <c r="F41" s="8"/>
      <c r="G41" s="8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8">
        <f t="shared" si="0"/>
        <v>0</v>
      </c>
      <c r="AC41" s="8">
        <f t="shared" si="1"/>
        <v>0</v>
      </c>
      <c r="AD41" s="40">
        <v>1</v>
      </c>
      <c r="AE41" s="8">
        <f t="shared" si="2"/>
        <v>0</v>
      </c>
    </row>
    <row r="42" spans="2:31" x14ac:dyDescent="0.25">
      <c r="B42" s="11">
        <v>28</v>
      </c>
      <c r="C42" s="4"/>
      <c r="D42" s="8"/>
      <c r="E42" s="8"/>
      <c r="F42" s="8"/>
      <c r="G42" s="8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8">
        <f t="shared" si="0"/>
        <v>0</v>
      </c>
      <c r="AC42" s="8">
        <f t="shared" si="1"/>
        <v>0</v>
      </c>
      <c r="AD42" s="40">
        <v>1</v>
      </c>
      <c r="AE42" s="8">
        <f t="shared" si="2"/>
        <v>0</v>
      </c>
    </row>
    <row r="43" spans="2:31" x14ac:dyDescent="0.25">
      <c r="B43" s="11">
        <v>29</v>
      </c>
      <c r="C43" s="4"/>
      <c r="D43" s="8"/>
      <c r="E43" s="8"/>
      <c r="F43" s="8"/>
      <c r="G43" s="8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8">
        <f t="shared" si="0"/>
        <v>0</v>
      </c>
      <c r="AC43" s="8">
        <f t="shared" si="1"/>
        <v>0</v>
      </c>
      <c r="AD43" s="40">
        <v>1</v>
      </c>
      <c r="AE43" s="8">
        <f t="shared" si="2"/>
        <v>0</v>
      </c>
    </row>
    <row r="44" spans="2:31" ht="15.75" thickBot="1" x14ac:dyDescent="0.3">
      <c r="B44" s="11">
        <v>30</v>
      </c>
      <c r="C44" s="12"/>
      <c r="D44" s="8"/>
      <c r="E44" s="8"/>
      <c r="F44" s="8"/>
      <c r="G44" s="8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2">
        <f t="shared" si="0"/>
        <v>0</v>
      </c>
      <c r="AC44" s="42">
        <f t="shared" si="1"/>
        <v>0</v>
      </c>
      <c r="AD44" s="45">
        <v>1</v>
      </c>
      <c r="AE44" s="42">
        <f t="shared" si="2"/>
        <v>0</v>
      </c>
    </row>
    <row r="45" spans="2:31" ht="15.75" thickBot="1" x14ac:dyDescent="0.3">
      <c r="B45" s="43" t="s">
        <v>1</v>
      </c>
      <c r="C45" s="44">
        <f>COUNTA(C15:C44)</f>
        <v>0</v>
      </c>
      <c r="D45" s="41"/>
      <c r="E45" s="41"/>
      <c r="F45" s="41"/>
      <c r="G45" s="41"/>
      <c r="AA45" s="6"/>
      <c r="AB45" s="46">
        <f>SUM(AB15:AB44)</f>
        <v>0</v>
      </c>
      <c r="AC45" s="47">
        <f>SUM(AC15:AC44)</f>
        <v>0</v>
      </c>
      <c r="AD45" s="61"/>
      <c r="AE45" s="62">
        <f>SUM(AE15:AE44)</f>
        <v>0</v>
      </c>
    </row>
    <row r="46" spans="2:31" ht="15.75" thickBot="1" x14ac:dyDescent="0.3">
      <c r="B46" s="5"/>
      <c r="C46" s="6"/>
      <c r="D46" s="7"/>
      <c r="E46" s="48"/>
      <c r="F46" s="7"/>
      <c r="G46" s="7"/>
    </row>
    <row r="47" spans="2:31" x14ac:dyDescent="0.25">
      <c r="C47" s="65" t="s">
        <v>7</v>
      </c>
      <c r="D47" s="66"/>
      <c r="E47" s="49"/>
      <c r="F47" s="3"/>
      <c r="G47" s="3"/>
    </row>
    <row r="48" spans="2:31" x14ac:dyDescent="0.25">
      <c r="C48" s="15" t="s">
        <v>2</v>
      </c>
      <c r="D48" s="20">
        <f>AE45</f>
        <v>0</v>
      </c>
      <c r="E48" s="41"/>
      <c r="F48" s="3"/>
      <c r="G48" s="3"/>
      <c r="L48" s="28"/>
      <c r="M48" s="28"/>
    </row>
    <row r="49" spans="3:13" x14ac:dyDescent="0.25">
      <c r="C49" s="14" t="s">
        <v>4</v>
      </c>
      <c r="D49" s="18">
        <f>C45</f>
        <v>0</v>
      </c>
      <c r="E49" s="50"/>
      <c r="L49" s="28"/>
      <c r="M49" s="28"/>
    </row>
    <row r="50" spans="3:13" x14ac:dyDescent="0.25">
      <c r="C50" s="15" t="s">
        <v>5</v>
      </c>
      <c r="D50" s="21">
        <v>1720</v>
      </c>
      <c r="E50" s="27"/>
    </row>
    <row r="51" spans="3:13" ht="30.75" thickBot="1" x14ac:dyDescent="0.3">
      <c r="C51" s="29" t="s">
        <v>6</v>
      </c>
      <c r="D51" s="22" t="e">
        <f>ROUND(D48/D49/D50,2)</f>
        <v>#DIV/0!</v>
      </c>
      <c r="E51" s="51"/>
    </row>
    <row r="52" spans="3:13" ht="15.75" thickBot="1" x14ac:dyDescent="0.3">
      <c r="E52" s="52"/>
    </row>
    <row r="53" spans="3:13" x14ac:dyDescent="0.25">
      <c r="C53" s="65" t="s">
        <v>8</v>
      </c>
      <c r="D53" s="66"/>
      <c r="E53" s="49"/>
    </row>
    <row r="54" spans="3:13" ht="15.75" thickBot="1" x14ac:dyDescent="0.3">
      <c r="C54" s="16" t="s">
        <v>9</v>
      </c>
      <c r="D54" s="30">
        <f>(1.1*12)/(D9+1.1*D10)</f>
        <v>1.0232558139534884</v>
      </c>
      <c r="E54" s="53"/>
    </row>
    <row r="55" spans="3:13" ht="15.75" thickBot="1" x14ac:dyDescent="0.3">
      <c r="C55" s="2"/>
      <c r="D55" s="2"/>
      <c r="E55" s="54"/>
    </row>
    <row r="56" spans="3:13" ht="30.75" thickBot="1" x14ac:dyDescent="0.3">
      <c r="C56" s="23" t="s">
        <v>12</v>
      </c>
      <c r="D56" s="24" t="e">
        <f>ROUND(D51*D54,2)</f>
        <v>#DIV/0!</v>
      </c>
      <c r="E56" s="55"/>
    </row>
    <row r="57" spans="3:13" x14ac:dyDescent="0.25">
      <c r="E57" s="52"/>
    </row>
    <row r="58" spans="3:13" x14ac:dyDescent="0.25">
      <c r="E58" s="52"/>
    </row>
    <row r="59" spans="3:13" x14ac:dyDescent="0.25">
      <c r="E59" s="52"/>
    </row>
  </sheetData>
  <mergeCells count="20">
    <mergeCell ref="C53:D53"/>
    <mergeCell ref="B2:F2"/>
    <mergeCell ref="D12:AA12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D13:AD14"/>
    <mergeCell ref="AC13:AC14"/>
    <mergeCell ref="AB13:AB14"/>
    <mergeCell ref="AE13:AE14"/>
    <mergeCell ref="C47:D47"/>
  </mergeCells>
  <dataValidations count="2">
    <dataValidation type="list" showInputMessage="1" showErrorMessage="1" sqref="D4:E4" xr:uid="{00000000-0002-0000-0000-000000000000}">
      <formula1>$J$4:$J$5</formula1>
    </dataValidation>
    <dataValidation type="decimal" allowBlank="1" showInputMessage="1" showErrorMessage="1" errorTitle="Chybný úvazek" error="Průměrný úvazek musí nabývat hodnot mezi 0,50 a 1,00" sqref="AD15:AD44" xr:uid="{F6C695A4-0628-48BC-A7E8-88BC42DBF82D}">
      <formula1>0.5</formula1>
      <formula2>1</formula2>
    </dataValidation>
  </dataValidations>
  <pageMargins left="0.7" right="0.7" top="0.78740157499999996" bottom="0.78740157499999996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HOUDA Ondřej, Mgr.</cp:lastModifiedBy>
  <dcterms:created xsi:type="dcterms:W3CDTF">2022-12-22T09:31:15Z</dcterms:created>
  <dcterms:modified xsi:type="dcterms:W3CDTF">2023-06-12T13:43:01Z</dcterms:modified>
</cp:coreProperties>
</file>