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POLECNY\Referenda\web MV Referenda – podklady\"/>
    </mc:Choice>
  </mc:AlternateContent>
  <xr:revisionPtr revIDLastSave="0" documentId="13_ncr:1_{0ACC8126-F45E-490E-9BFC-FD7B05038284}" xr6:coauthVersionLast="47" xr6:coauthVersionMax="47" xr10:uidLastSave="{00000000-0000-0000-0000-000000000000}"/>
  <bookViews>
    <workbookView xWindow="-120" yWindow="-120" windowWidth="29040" windowHeight="15720" xr2:uid="{ED7626D8-3F89-49CF-B564-7DC7685E9FD1}"/>
  </bookViews>
  <sheets>
    <sheet name="Výsledek místního referen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1" l="1"/>
  <c r="P6" i="1"/>
  <c r="P23" i="1"/>
  <c r="P24" i="1" s="1"/>
  <c r="P26" i="1" s="1"/>
  <c r="N23" i="1"/>
  <c r="N24" i="1" s="1"/>
  <c r="N26" i="1" s="1"/>
  <c r="T12" i="1"/>
  <c r="M32" i="1" s="1"/>
  <c r="O32" i="1" s="1"/>
  <c r="M34" i="1" s="1"/>
  <c r="M12" i="1"/>
  <c r="M14" i="1" s="1"/>
  <c r="R26" i="1" l="1"/>
  <c r="S30" i="1" s="1"/>
  <c r="R23" i="1"/>
  <c r="R24" i="1" s="1"/>
</calcChain>
</file>

<file path=xl/sharedStrings.xml><?xml version="1.0" encoding="utf-8"?>
<sst xmlns="http://schemas.openxmlformats.org/spreadsheetml/2006/main" count="27" uniqueCount="25">
  <si>
    <t>Vyplňte:</t>
  </si>
  <si>
    <t>účast v %</t>
  </si>
  <si>
    <t>Více hlasů má odpověď:</t>
  </si>
  <si>
    <t>Podmínka č. 1: Podpora nadpoloviční většiny zúčastněných</t>
  </si>
  <si>
    <t>počet</t>
  </si>
  <si>
    <t>podíl (%)</t>
  </si>
  <si>
    <t>Podmínka č. 2: Podpora jedné čtvrtiny oprávněných osob</t>
  </si>
  <si>
    <t>Hlasů pro odpověď s více hlasy</t>
  </si>
  <si>
    <t>Podíl hlasů ze všech oprávněných osob</t>
  </si>
  <si>
    <t>Výsledek místního referenda</t>
  </si>
  <si>
    <t>Posouzení závaznosti vítězné odpovědi na otázku v platném místním referendu</t>
  </si>
  <si>
    <r>
      <rPr>
        <b/>
        <sz val="11"/>
        <color theme="1"/>
        <rFont val="Aptos Narrow"/>
        <family val="2"/>
        <scheme val="minor"/>
      </rPr>
      <t>Ostatní</t>
    </r>
    <r>
      <rPr>
        <sz val="11"/>
        <color theme="1"/>
        <rFont val="Aptos Narrow"/>
        <family val="2"/>
        <charset val="238"/>
        <scheme val="minor"/>
      </rPr>
      <t xml:space="preserve"> (zdržení se, neplatné hlasy, nehlasování)</t>
    </r>
  </si>
  <si>
    <t>Posouzení platnosti místního referenda (účast alespoň 35 %)</t>
  </si>
  <si>
    <t>Počítadlo výsledku místního referenda připravil Odbor voleb Ministerstva vnitra.</t>
  </si>
  <si>
    <t>NÁVOD KE ZJIŠŤOVÁNÍ VÝSLEDKU MÍSTNÍHO REFERENDA</t>
  </si>
  <si>
    <r>
      <rPr>
        <b/>
        <sz val="11"/>
        <color rgb="FFFF0000"/>
        <rFont val="Aptos Narrow"/>
        <family val="2"/>
        <scheme val="minor"/>
      </rPr>
      <t>1)</t>
    </r>
    <r>
      <rPr>
        <sz val="11"/>
        <color theme="1"/>
        <rFont val="Aptos Narrow"/>
        <family val="2"/>
        <charset val="238"/>
        <scheme val="minor"/>
      </rPr>
      <t xml:space="preserve"> Zpracujte v komisi zápis o průběhu a výsledku místního referenda podle zákona. Některé údaje z něj využijete i zde.</t>
    </r>
  </si>
  <si>
    <r>
      <rPr>
        <b/>
        <sz val="11"/>
        <color rgb="FFFF0000"/>
        <rFont val="Aptos Narrow"/>
        <family val="2"/>
        <scheme val="minor"/>
      </rPr>
      <t>2)</t>
    </r>
    <r>
      <rPr>
        <sz val="11"/>
        <color theme="1"/>
        <rFont val="Aptos Narrow"/>
        <family val="2"/>
        <charset val="238"/>
        <scheme val="minor"/>
      </rPr>
      <t xml:space="preserve"> Připravte si údaje o celkovém počtu oprávněných osob, počtu vydaných úředních obálek a počtu platných hlasů pro obě odpovědi u první otázky.</t>
    </r>
  </si>
  <si>
    <r>
      <rPr>
        <b/>
        <sz val="11"/>
        <color rgb="FFFF0000"/>
        <rFont val="Aptos Narrow"/>
        <family val="2"/>
        <scheme val="minor"/>
      </rPr>
      <t>5)</t>
    </r>
    <r>
      <rPr>
        <sz val="11"/>
        <color theme="1"/>
        <rFont val="Aptos Narrow"/>
        <family val="2"/>
        <charset val="238"/>
        <scheme val="minor"/>
      </rPr>
      <t xml:space="preserve"> Pokud na stejném hlasovacím lístku byla uvedena další otázka, změňte ve světle modrých políčkách údaje o počtu hlasů pro jednotlivé odpovědi.</t>
    </r>
  </si>
  <si>
    <r>
      <rPr>
        <b/>
        <sz val="11"/>
        <color rgb="FFFF0000"/>
        <rFont val="Aptos Narrow"/>
        <family val="2"/>
        <scheme val="minor"/>
      </rPr>
      <t>6)</t>
    </r>
    <r>
      <rPr>
        <sz val="11"/>
        <color theme="1"/>
        <rFont val="Aptos Narrow"/>
        <family val="2"/>
        <charset val="238"/>
        <scheme val="minor"/>
      </rPr>
      <t xml:space="preserve"> Pokud další otázka byla uvedena na jiném hlasovacím lístku, zjistěte výsledky opětovným postupem od bodu 1 tohoto návodu.</t>
    </r>
  </si>
  <si>
    <r>
      <rPr>
        <b/>
        <sz val="11"/>
        <color rgb="FFFF0000"/>
        <rFont val="Aptos Narrow"/>
        <family val="2"/>
        <scheme val="minor"/>
      </rPr>
      <t>4)</t>
    </r>
    <r>
      <rPr>
        <sz val="11"/>
        <color theme="1"/>
        <rFont val="Aptos Narrow"/>
        <family val="2"/>
        <charset val="238"/>
        <scheme val="minor"/>
      </rPr>
      <t xml:space="preserve"> V pravém dolním rohu se v políčku červeným písmem objeví vyhodnocení místního referenda a první otázky.</t>
    </r>
  </si>
  <si>
    <t>Počet oprávněných osob (všichni s právem hlasovat)</t>
  </si>
  <si>
    <t>Počet vydaných úředních obálek a lístků (tj. účast)</t>
  </si>
  <si>
    <r>
      <rPr>
        <b/>
        <sz val="11"/>
        <color rgb="FFFF0000"/>
        <rFont val="Aptos Narrow"/>
        <family val="2"/>
        <scheme val="minor"/>
      </rPr>
      <t>3)</t>
    </r>
    <r>
      <rPr>
        <sz val="11"/>
        <color theme="1"/>
        <rFont val="Aptos Narrow"/>
        <family val="2"/>
        <charset val="238"/>
        <scheme val="minor"/>
      </rPr>
      <t xml:space="preserve"> Vepište tyto čtyři údaje do světle modrých políček v pravé horní části tabulky. Odstraňte případné nesrovnalosti, na něž vás tabulka upozorní.</t>
    </r>
  </si>
  <si>
    <r>
      <t xml:space="preserve">Platné hlasy pro odpověď </t>
    </r>
    <r>
      <rPr>
        <b/>
        <sz val="11"/>
        <color rgb="FFFF0000"/>
        <rFont val="Aptos Narrow"/>
        <family val="2"/>
        <scheme val="minor"/>
      </rPr>
      <t>ANO</t>
    </r>
  </si>
  <si>
    <r>
      <t xml:space="preserve">Platné hlasy pro odpověď </t>
    </r>
    <r>
      <rPr>
        <b/>
        <sz val="11"/>
        <color rgb="FFFF0000"/>
        <rFont val="Aptos Narrow"/>
        <family val="2"/>
        <scheme val="minor"/>
      </rPr>
      <t>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</si>
</sst>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89996032593768116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3" fillId="5" borderId="1">
      <alignment horizontal="center" vertical="center" wrapText="1"/>
    </xf>
  </cellStyleXfs>
  <cellXfs count="47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1" xfId="3">
      <alignment horizontal="center" vertical="center" wrapText="1"/>
    </xf>
    <xf numFmtId="0" fontId="4" fillId="3" borderId="4" xfId="2" applyFont="1" applyBorder="1" applyAlignment="1" applyProtection="1">
      <alignment horizontal="center" vertical="center"/>
      <protection locked="0"/>
    </xf>
    <xf numFmtId="0" fontId="4" fillId="3" borderId="5" xfId="2" applyFont="1" applyBorder="1" applyAlignment="1" applyProtection="1">
      <alignment horizontal="center" vertical="center"/>
      <protection locked="0"/>
    </xf>
    <xf numFmtId="0" fontId="3" fillId="2" borderId="1" xfId="1" applyFont="1" applyAlignment="1" applyProtection="1">
      <alignment horizontal="center" vertical="center" wrapText="1" shrinkToFit="1"/>
    </xf>
    <xf numFmtId="0" fontId="4" fillId="2" borderId="1" xfId="1" applyFont="1" applyAlignment="1" applyProtection="1">
      <alignment horizontal="center" vertical="center" wrapText="1" shrinkToFit="1"/>
    </xf>
    <xf numFmtId="0" fontId="4" fillId="2" borderId="1" xfId="1" applyFont="1" applyAlignment="1" applyProtection="1">
      <alignment horizontal="center" vertical="center" wrapText="1"/>
    </xf>
    <xf numFmtId="0" fontId="4" fillId="3" borderId="1" xfId="2" applyFont="1" applyBorder="1" applyAlignment="1" applyProtection="1">
      <alignment horizontal="center" vertical="center"/>
      <protection locked="0"/>
    </xf>
    <xf numFmtId="0" fontId="0" fillId="2" borderId="1" xfId="1" applyFont="1" applyAlignment="1" applyProtection="1">
      <alignment horizontal="center" vertical="center"/>
    </xf>
    <xf numFmtId="0" fontId="3" fillId="2" borderId="1" xfId="1" applyFont="1" applyAlignment="1" applyProtection="1">
      <alignment horizontal="center" vertical="center" wrapText="1"/>
    </xf>
    <xf numFmtId="0" fontId="6" fillId="2" borderId="1" xfId="1" applyFont="1" applyAlignment="1" applyProtection="1">
      <alignment horizontal="center" vertical="center" wrapText="1"/>
    </xf>
    <xf numFmtId="0" fontId="0" fillId="2" borderId="1" xfId="1" applyFont="1" applyAlignment="1" applyProtection="1">
      <alignment horizontal="center" vertical="center" wrapText="1"/>
    </xf>
    <xf numFmtId="0" fontId="3" fillId="2" borderId="4" xfId="1" applyFont="1" applyBorder="1" applyAlignment="1" applyProtection="1">
      <alignment horizontal="center" vertical="center"/>
    </xf>
    <xf numFmtId="0" fontId="3" fillId="2" borderId="6" xfId="1" applyFont="1" applyBorder="1" applyAlignment="1" applyProtection="1">
      <alignment horizontal="center" vertical="center"/>
    </xf>
    <xf numFmtId="0" fontId="3" fillId="2" borderId="5" xfId="1" applyFont="1" applyBorder="1" applyAlignment="1" applyProtection="1">
      <alignment horizontal="center" vertical="center"/>
    </xf>
    <xf numFmtId="10" fontId="0" fillId="2" borderId="4" xfId="1" applyNumberFormat="1" applyFont="1" applyBorder="1" applyAlignment="1" applyProtection="1">
      <alignment horizontal="center" vertical="center"/>
    </xf>
    <xf numFmtId="10" fontId="0" fillId="2" borderId="6" xfId="1" applyNumberFormat="1" applyFont="1" applyBorder="1" applyAlignment="1" applyProtection="1">
      <alignment horizontal="center" vertical="center"/>
    </xf>
    <xf numFmtId="10" fontId="0" fillId="2" borderId="5" xfId="1" applyNumberFormat="1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2" borderId="1" xfId="1" applyFont="1" applyAlignment="1" applyProtection="1">
      <alignment horizontal="center" vertical="center"/>
    </xf>
    <xf numFmtId="0" fontId="5" fillId="2" borderId="9" xfId="1" applyFont="1" applyBorder="1" applyAlignment="1" applyProtection="1">
      <alignment horizontal="center" vertical="center" wrapText="1"/>
    </xf>
    <xf numFmtId="0" fontId="5" fillId="2" borderId="2" xfId="1" applyFont="1" applyBorder="1" applyAlignment="1" applyProtection="1">
      <alignment horizontal="center" vertical="center" wrapText="1"/>
    </xf>
    <xf numFmtId="0" fontId="5" fillId="2" borderId="10" xfId="1" applyFont="1" applyBorder="1" applyAlignment="1" applyProtection="1">
      <alignment horizontal="center" vertical="center" wrapText="1"/>
    </xf>
    <xf numFmtId="0" fontId="5" fillId="2" borderId="3" xfId="1" applyFont="1" applyBorder="1" applyAlignment="1" applyProtection="1">
      <alignment horizontal="center" vertical="center" wrapText="1"/>
    </xf>
    <xf numFmtId="0" fontId="5" fillId="2" borderId="0" xfId="1" applyFont="1" applyBorder="1" applyAlignment="1" applyProtection="1">
      <alignment horizontal="center" vertical="center" wrapText="1"/>
    </xf>
    <xf numFmtId="0" fontId="5" fillId="2" borderId="7" xfId="1" applyFont="1" applyBorder="1" applyAlignment="1" applyProtection="1">
      <alignment horizontal="center" vertical="center" wrapText="1"/>
    </xf>
    <xf numFmtId="0" fontId="5" fillId="2" borderId="11" xfId="1" applyFont="1" applyBorder="1" applyAlignment="1" applyProtection="1">
      <alignment horizontal="center" vertical="center" wrapText="1"/>
    </xf>
    <xf numFmtId="0" fontId="5" fillId="2" borderId="12" xfId="1" applyFont="1" applyBorder="1" applyAlignment="1" applyProtection="1">
      <alignment horizontal="center" vertical="center" wrapText="1"/>
    </xf>
    <xf numFmtId="0" fontId="5" fillId="2" borderId="13" xfId="1" applyFont="1" applyBorder="1" applyAlignment="1" applyProtection="1">
      <alignment horizontal="center" vertical="center" wrapText="1"/>
    </xf>
    <xf numFmtId="0" fontId="7" fillId="2" borderId="9" xfId="1" applyFont="1" applyBorder="1" applyAlignment="1" applyProtection="1">
      <alignment horizontal="center" vertical="center"/>
    </xf>
    <xf numFmtId="0" fontId="7" fillId="2" borderId="2" xfId="1" applyFont="1" applyBorder="1" applyAlignment="1" applyProtection="1">
      <alignment horizontal="center" vertical="center"/>
    </xf>
    <xf numFmtId="0" fontId="7" fillId="2" borderId="10" xfId="1" applyFont="1" applyBorder="1" applyAlignment="1" applyProtection="1">
      <alignment horizontal="center" vertical="center"/>
    </xf>
    <xf numFmtId="0" fontId="7" fillId="2" borderId="11" xfId="1" applyFont="1" applyBorder="1" applyAlignment="1" applyProtection="1">
      <alignment horizontal="center" vertical="center"/>
    </xf>
    <xf numFmtId="0" fontId="7" fillId="2" borderId="12" xfId="1" applyFont="1" applyBorder="1" applyAlignment="1" applyProtection="1">
      <alignment horizontal="center" vertical="center"/>
    </xf>
    <xf numFmtId="0" fontId="7" fillId="2" borderId="13" xfId="1" applyFont="1" applyBorder="1" applyAlignment="1" applyProtection="1">
      <alignment horizontal="center" vertical="center"/>
    </xf>
    <xf numFmtId="10" fontId="0" fillId="2" borderId="1" xfId="1" applyNumberFormat="1" applyFont="1" applyAlignment="1" applyProtection="1">
      <alignment horizontal="center" vertical="center"/>
    </xf>
    <xf numFmtId="10" fontId="3" fillId="2" borderId="1" xfId="1" applyNumberFormat="1" applyFont="1" applyAlignment="1" applyProtection="1">
      <alignment horizontal="center" vertical="center"/>
    </xf>
    <xf numFmtId="0" fontId="5" fillId="4" borderId="0" xfId="0" applyFont="1" applyFill="1" applyAlignment="1">
      <alignment horizontal="center" vertical="center" wrapText="1"/>
    </xf>
  </cellXfs>
  <cellStyles count="4">
    <cellStyle name="20 % – Zvýraznění 4" xfId="2" builtinId="42"/>
    <cellStyle name="Normální" xfId="0" builtinId="0"/>
    <cellStyle name="Poznámka" xfId="1" builtinId="10"/>
    <cellStyle name="Styl 1" xfId="3" xr:uid="{8B9995E3-D99B-45E2-BB2C-323F93845DE6}"/>
  </cellStyles>
  <dxfs count="12">
    <dxf>
      <font>
        <b/>
        <i val="0"/>
        <color rgb="FFFF0000"/>
      </font>
      <fill>
        <patternFill patternType="solid"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CC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/>
        <i val="0"/>
        <color auto="1"/>
      </font>
      <fill>
        <patternFill patternType="solid">
          <bgColor rgb="FF92D050"/>
        </patternFill>
      </fill>
    </dxf>
    <dxf>
      <font>
        <b/>
        <i val="0"/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BAAC-DE1F-4577-93ED-2339BC2923AB}">
  <sheetPr>
    <tabColor rgb="FFFFFF00"/>
  </sheetPr>
  <dimension ref="A1:AT40"/>
  <sheetViews>
    <sheetView tabSelected="1" zoomScaleNormal="100" workbookViewId="0">
      <selection activeCell="C41" sqref="C41"/>
    </sheetView>
  </sheetViews>
  <sheetFormatPr defaultRowHeight="15" x14ac:dyDescent="0.25"/>
  <cols>
    <col min="1" max="1" width="9.140625" style="1" customWidth="1"/>
    <col min="2" max="9" width="9.140625" style="1"/>
    <col min="10" max="10" width="9.140625" style="2"/>
    <col min="11" max="22" width="9.140625" style="1"/>
    <col min="23" max="23" width="9.140625" style="6"/>
    <col min="24" max="24" width="9.140625" style="1"/>
    <col min="25" max="46" width="9.140625" style="6"/>
    <col min="47" max="16384" width="9.140625" style="1"/>
  </cols>
  <sheetData>
    <row r="1" spans="1:24" x14ac:dyDescent="0.25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/>
      <c r="X1" s="3"/>
    </row>
    <row r="2" spans="1:24" x14ac:dyDescent="0.25">
      <c r="A2" s="3"/>
      <c r="B2" s="46" t="s">
        <v>14</v>
      </c>
      <c r="C2" s="46"/>
      <c r="D2" s="46"/>
      <c r="E2" s="46"/>
      <c r="F2" s="46"/>
      <c r="G2" s="46"/>
      <c r="H2" s="46"/>
      <c r="I2" s="46"/>
      <c r="J2" s="4"/>
      <c r="K2" s="3"/>
      <c r="L2" s="3"/>
      <c r="M2" s="9" t="s">
        <v>20</v>
      </c>
      <c r="N2" s="9"/>
      <c r="O2" s="9"/>
      <c r="P2" s="9" t="s">
        <v>21</v>
      </c>
      <c r="Q2" s="9"/>
      <c r="R2" s="9"/>
      <c r="S2" s="9" t="s">
        <v>23</v>
      </c>
      <c r="T2" s="9"/>
      <c r="U2" s="9" t="s">
        <v>24</v>
      </c>
      <c r="V2" s="9"/>
      <c r="W2"/>
      <c r="X2" s="3"/>
    </row>
    <row r="3" spans="1:24" ht="15" customHeight="1" x14ac:dyDescent="0.25">
      <c r="A3" s="3"/>
      <c r="B3" s="46"/>
      <c r="C3" s="46"/>
      <c r="D3" s="46"/>
      <c r="E3" s="46"/>
      <c r="F3" s="46"/>
      <c r="G3" s="46"/>
      <c r="H3" s="46"/>
      <c r="I3" s="46"/>
      <c r="J3" s="4"/>
      <c r="K3" s="3"/>
      <c r="L3" s="3"/>
      <c r="M3" s="9"/>
      <c r="N3" s="9"/>
      <c r="O3" s="9"/>
      <c r="P3" s="9"/>
      <c r="Q3" s="9"/>
      <c r="R3" s="9"/>
      <c r="S3" s="9"/>
      <c r="T3" s="9"/>
      <c r="U3" s="9"/>
      <c r="V3" s="9"/>
      <c r="W3"/>
      <c r="X3" s="3"/>
    </row>
    <row r="4" spans="1:24" ht="15" customHeight="1" x14ac:dyDescent="0.25">
      <c r="A4" s="3"/>
      <c r="B4" s="46"/>
      <c r="C4" s="46"/>
      <c r="D4" s="46"/>
      <c r="E4" s="46"/>
      <c r="F4" s="46"/>
      <c r="G4" s="46"/>
      <c r="H4" s="46"/>
      <c r="I4" s="46"/>
      <c r="J4" s="4"/>
      <c r="K4" s="3"/>
      <c r="L4" s="3"/>
      <c r="M4" s="9"/>
      <c r="N4" s="9"/>
      <c r="O4" s="9"/>
      <c r="P4" s="9"/>
      <c r="Q4" s="9"/>
      <c r="R4" s="9"/>
      <c r="S4" s="9"/>
      <c r="T4" s="9"/>
      <c r="U4" s="9"/>
      <c r="V4" s="9"/>
      <c r="W4"/>
      <c r="X4" s="3"/>
    </row>
    <row r="5" spans="1:24" x14ac:dyDescent="0.25">
      <c r="A5" s="3"/>
      <c r="B5" s="46"/>
      <c r="C5" s="46"/>
      <c r="D5" s="46"/>
      <c r="E5" s="46"/>
      <c r="F5" s="46"/>
      <c r="G5" s="46"/>
      <c r="H5" s="46"/>
      <c r="I5" s="46"/>
      <c r="J5" s="4"/>
      <c r="K5" s="3"/>
      <c r="L5" s="5" t="s">
        <v>0</v>
      </c>
      <c r="M5" s="15"/>
      <c r="N5" s="15"/>
      <c r="O5" s="15"/>
      <c r="P5" s="15"/>
      <c r="Q5" s="15"/>
      <c r="R5" s="15"/>
      <c r="S5" s="10"/>
      <c r="T5" s="11"/>
      <c r="U5" s="10"/>
      <c r="V5" s="11"/>
      <c r="W5"/>
      <c r="X5" s="3"/>
    </row>
    <row r="6" spans="1:24" x14ac:dyDescent="0.25">
      <c r="A6" s="3"/>
      <c r="B6" s="3"/>
      <c r="C6" s="3"/>
      <c r="D6" s="3"/>
      <c r="E6" s="3"/>
      <c r="F6" s="3"/>
      <c r="G6" s="3"/>
      <c r="H6" s="3"/>
      <c r="I6" s="3"/>
      <c r="J6" s="4"/>
      <c r="K6" s="3"/>
      <c r="L6" s="3"/>
      <c r="M6" s="12"/>
      <c r="N6" s="12"/>
      <c r="O6" s="12"/>
      <c r="P6" s="13" t="str">
        <f>IF(P5&gt;M5,"Chyba! Počet vydaných obálek nesmí být větší než počet oprávněných osob."," ")</f>
        <v xml:space="preserve"> </v>
      </c>
      <c r="Q6" s="13"/>
      <c r="R6" s="13"/>
      <c r="S6" s="14" t="str">
        <f>IF(S5+U5&gt;P5,"Chyba! Počet platných hlasů nesmí být větší než počet vydaných obálek."," ")</f>
        <v xml:space="preserve"> </v>
      </c>
      <c r="T6" s="14"/>
      <c r="U6" s="14"/>
      <c r="V6" s="14"/>
      <c r="W6"/>
      <c r="X6" s="3"/>
    </row>
    <row r="7" spans="1:24" ht="15" customHeight="1" x14ac:dyDescent="0.25">
      <c r="A7" s="3"/>
      <c r="B7" s="18" t="s">
        <v>15</v>
      </c>
      <c r="C7" s="19"/>
      <c r="D7" s="19"/>
      <c r="E7" s="19"/>
      <c r="F7" s="19"/>
      <c r="G7" s="19"/>
      <c r="H7" s="19"/>
      <c r="I7" s="19"/>
      <c r="J7" s="4"/>
      <c r="K7" s="3"/>
      <c r="L7" s="3"/>
      <c r="M7" s="12"/>
      <c r="N7" s="12"/>
      <c r="O7" s="12"/>
      <c r="P7" s="13"/>
      <c r="Q7" s="13"/>
      <c r="R7" s="13"/>
      <c r="S7" s="14"/>
      <c r="T7" s="14"/>
      <c r="U7" s="14"/>
      <c r="V7" s="14"/>
      <c r="W7"/>
      <c r="X7" s="3"/>
    </row>
    <row r="8" spans="1:24" ht="15" customHeight="1" x14ac:dyDescent="0.25">
      <c r="A8" s="3"/>
      <c r="B8" s="19"/>
      <c r="C8" s="19"/>
      <c r="D8" s="19"/>
      <c r="E8" s="19"/>
      <c r="F8" s="19"/>
      <c r="G8" s="19"/>
      <c r="H8" s="19"/>
      <c r="I8" s="19"/>
      <c r="J8" s="4"/>
      <c r="K8" s="3"/>
      <c r="L8" s="3"/>
      <c r="M8" s="12"/>
      <c r="N8" s="12"/>
      <c r="O8" s="12"/>
      <c r="P8" s="13"/>
      <c r="Q8" s="13"/>
      <c r="R8" s="13"/>
      <c r="S8" s="14"/>
      <c r="T8" s="14"/>
      <c r="U8" s="14"/>
      <c r="V8" s="14"/>
      <c r="W8"/>
      <c r="X8" s="3"/>
    </row>
    <row r="9" spans="1:24" x14ac:dyDescent="0.25">
      <c r="A9" s="3"/>
      <c r="B9" s="19"/>
      <c r="C9" s="19"/>
      <c r="D9" s="19"/>
      <c r="E9" s="19"/>
      <c r="F9" s="19"/>
      <c r="G9" s="19"/>
      <c r="H9" s="19"/>
      <c r="I9" s="19"/>
      <c r="J9" s="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/>
      <c r="X9" s="3"/>
    </row>
    <row r="10" spans="1:24" x14ac:dyDescent="0.25">
      <c r="A10" s="3"/>
      <c r="B10" s="3"/>
      <c r="C10" s="3"/>
      <c r="D10" s="3"/>
      <c r="E10" s="3"/>
      <c r="F10" s="3"/>
      <c r="G10" s="3"/>
      <c r="H10" s="3"/>
      <c r="I10" s="3"/>
      <c r="J10" s="4"/>
      <c r="K10" s="3"/>
      <c r="L10" s="3"/>
      <c r="M10" s="3"/>
      <c r="N10" s="3"/>
      <c r="O10" s="7" t="s">
        <v>12</v>
      </c>
      <c r="P10" s="3"/>
      <c r="Q10" s="3"/>
      <c r="R10" s="3"/>
      <c r="S10" s="3"/>
      <c r="T10" s="3"/>
      <c r="U10" s="3"/>
      <c r="V10" s="3"/>
      <c r="W10"/>
      <c r="X10" s="3"/>
    </row>
    <row r="11" spans="1:24" ht="15" customHeight="1" x14ac:dyDescent="0.25">
      <c r="A11" s="3"/>
      <c r="B11" s="18" t="s">
        <v>16</v>
      </c>
      <c r="C11" s="18"/>
      <c r="D11" s="18"/>
      <c r="E11" s="18"/>
      <c r="F11" s="18"/>
      <c r="G11" s="18"/>
      <c r="H11" s="18"/>
      <c r="I11" s="18"/>
      <c r="J11" s="4"/>
      <c r="K11" s="3"/>
      <c r="L11" s="3"/>
      <c r="M11" s="20" t="s">
        <v>1</v>
      </c>
      <c r="N11" s="21"/>
      <c r="O11" s="21"/>
      <c r="P11" s="22"/>
      <c r="Q11" s="3"/>
      <c r="R11" s="3"/>
      <c r="S11" s="3"/>
      <c r="T11" s="20" t="s">
        <v>2</v>
      </c>
      <c r="U11" s="21"/>
      <c r="V11" s="22"/>
      <c r="W11"/>
      <c r="X11" s="3"/>
    </row>
    <row r="12" spans="1:24" x14ac:dyDescent="0.25">
      <c r="A12" s="3"/>
      <c r="B12" s="18"/>
      <c r="C12" s="18"/>
      <c r="D12" s="18"/>
      <c r="E12" s="18"/>
      <c r="F12" s="18"/>
      <c r="G12" s="18"/>
      <c r="H12" s="18"/>
      <c r="I12" s="18"/>
      <c r="J12" s="4"/>
      <c r="K12" s="3"/>
      <c r="L12" s="3"/>
      <c r="M12" s="23" t="e">
        <f>P5/M5</f>
        <v>#DIV/0!</v>
      </c>
      <c r="N12" s="24"/>
      <c r="O12" s="24"/>
      <c r="P12" s="25"/>
      <c r="Q12" s="3"/>
      <c r="R12" s="3"/>
      <c r="S12" s="3"/>
      <c r="T12" s="28" t="str">
        <f>IF(S5&gt;U5,"ANO",IF(U5&gt;S5,"NE","Žádná (remíza)"))</f>
        <v>Žádná (remíza)</v>
      </c>
      <c r="U12" s="28"/>
      <c r="V12" s="28"/>
      <c r="W12"/>
      <c r="X12" s="3"/>
    </row>
    <row r="13" spans="1:24" x14ac:dyDescent="0.25">
      <c r="A13" s="3"/>
      <c r="B13" s="18"/>
      <c r="C13" s="18"/>
      <c r="D13" s="18"/>
      <c r="E13" s="18"/>
      <c r="F13" s="18"/>
      <c r="G13" s="18"/>
      <c r="H13" s="18"/>
      <c r="I13" s="18"/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/>
      <c r="X13" s="3"/>
    </row>
    <row r="14" spans="1:24" x14ac:dyDescent="0.25">
      <c r="A14" s="3"/>
      <c r="B14" s="3"/>
      <c r="C14" s="3"/>
      <c r="D14" s="3"/>
      <c r="E14" s="3"/>
      <c r="F14" s="3"/>
      <c r="G14" s="3"/>
      <c r="H14" s="3"/>
      <c r="I14" s="3"/>
      <c r="J14" s="4"/>
      <c r="K14" s="3"/>
      <c r="L14" s="3"/>
      <c r="M14" s="26" t="e">
        <f>IF(M12&gt;0.34999999999999,"Místní referendum je platné","Místní referendum NENÍ PLATNÉ")</f>
        <v>#DIV/0!</v>
      </c>
      <c r="N14" s="26"/>
      <c r="O14" s="26"/>
      <c r="P14" s="27"/>
      <c r="Q14" s="3"/>
      <c r="R14" s="3"/>
      <c r="S14" s="3"/>
      <c r="T14" s="3"/>
      <c r="U14" s="3"/>
      <c r="V14" s="3"/>
      <c r="W14"/>
      <c r="X14" s="3"/>
    </row>
    <row r="15" spans="1:24" ht="15" customHeight="1" x14ac:dyDescent="0.25">
      <c r="A15" s="3"/>
      <c r="B15" s="18" t="s">
        <v>22</v>
      </c>
      <c r="C15" s="19"/>
      <c r="D15" s="19"/>
      <c r="E15" s="19"/>
      <c r="F15" s="19"/>
      <c r="G15" s="19"/>
      <c r="H15" s="19"/>
      <c r="I15" s="19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/>
      <c r="X15" s="3"/>
    </row>
    <row r="16" spans="1:24" x14ac:dyDescent="0.25">
      <c r="A16" s="3"/>
      <c r="B16" s="19"/>
      <c r="C16" s="19"/>
      <c r="D16" s="19"/>
      <c r="E16" s="19"/>
      <c r="F16" s="19"/>
      <c r="G16" s="19"/>
      <c r="H16" s="19"/>
      <c r="I16" s="19"/>
      <c r="J16" s="4"/>
      <c r="K16" s="3"/>
      <c r="L16" s="3"/>
      <c r="M16" s="3"/>
      <c r="N16" s="3"/>
      <c r="O16" s="3"/>
      <c r="P16" s="7" t="s">
        <v>10</v>
      </c>
      <c r="Q16" s="3"/>
      <c r="R16" s="3"/>
      <c r="S16" s="3"/>
      <c r="T16" s="3"/>
      <c r="U16" s="3"/>
      <c r="V16" s="3"/>
      <c r="W16"/>
      <c r="X16" s="3"/>
    </row>
    <row r="17" spans="1:24" x14ac:dyDescent="0.25">
      <c r="A17" s="3"/>
      <c r="B17" s="19"/>
      <c r="C17" s="19"/>
      <c r="D17" s="19"/>
      <c r="E17" s="19"/>
      <c r="F17" s="19"/>
      <c r="G17" s="19"/>
      <c r="H17" s="19"/>
      <c r="I17" s="19"/>
      <c r="J17" s="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/>
      <c r="X17" s="3"/>
    </row>
    <row r="18" spans="1:24" x14ac:dyDescent="0.25">
      <c r="A18" s="3"/>
      <c r="B18" s="3"/>
      <c r="C18" s="3"/>
      <c r="D18" s="3"/>
      <c r="E18" s="3"/>
      <c r="F18" s="3"/>
      <c r="G18" s="3"/>
      <c r="H18" s="3"/>
      <c r="I18" s="3"/>
      <c r="J18" s="4"/>
      <c r="K18" s="3"/>
      <c r="L18" s="3"/>
      <c r="M18" s="3"/>
      <c r="N18" s="3"/>
      <c r="O18" s="8" t="s">
        <v>3</v>
      </c>
      <c r="P18" s="3"/>
      <c r="Q18" s="3"/>
      <c r="R18" s="3"/>
      <c r="S18" s="3"/>
      <c r="T18" s="3"/>
      <c r="U18" s="3"/>
      <c r="V18" s="3"/>
      <c r="W18"/>
      <c r="X18" s="3"/>
    </row>
    <row r="19" spans="1:24" ht="15" customHeight="1" x14ac:dyDescent="0.25">
      <c r="A19" s="3"/>
      <c r="B19" s="18" t="s">
        <v>19</v>
      </c>
      <c r="C19" s="19"/>
      <c r="D19" s="19"/>
      <c r="E19" s="19"/>
      <c r="F19" s="19"/>
      <c r="G19" s="19"/>
      <c r="H19" s="19"/>
      <c r="I19" s="19"/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/>
      <c r="X19" s="3"/>
    </row>
    <row r="20" spans="1:24" x14ac:dyDescent="0.25">
      <c r="A20" s="3"/>
      <c r="B20" s="19"/>
      <c r="C20" s="19"/>
      <c r="D20" s="19"/>
      <c r="E20" s="19"/>
      <c r="F20" s="19"/>
      <c r="G20" s="19"/>
      <c r="H20" s="19"/>
      <c r="I20" s="19"/>
      <c r="J20" s="4"/>
      <c r="K20" s="3"/>
      <c r="L20" s="3"/>
      <c r="M20" s="3"/>
      <c r="N20" s="17" t="s">
        <v>23</v>
      </c>
      <c r="O20" s="17"/>
      <c r="P20" s="17" t="s">
        <v>24</v>
      </c>
      <c r="Q20" s="17"/>
      <c r="R20" s="18" t="s">
        <v>11</v>
      </c>
      <c r="S20" s="19"/>
      <c r="T20" s="3"/>
      <c r="U20" s="3"/>
      <c r="V20" s="3"/>
      <c r="W20"/>
      <c r="X20" s="3"/>
    </row>
    <row r="21" spans="1:24" x14ac:dyDescent="0.25">
      <c r="A21" s="3"/>
      <c r="B21" s="19"/>
      <c r="C21" s="19"/>
      <c r="D21" s="19"/>
      <c r="E21" s="19"/>
      <c r="F21" s="19"/>
      <c r="G21" s="19"/>
      <c r="H21" s="19"/>
      <c r="I21" s="19"/>
      <c r="J21" s="4"/>
      <c r="K21" s="3"/>
      <c r="L21" s="3"/>
      <c r="M21" s="3"/>
      <c r="N21" s="17"/>
      <c r="O21" s="17"/>
      <c r="P21" s="17"/>
      <c r="Q21" s="17"/>
      <c r="R21" s="19"/>
      <c r="S21" s="19"/>
      <c r="T21" s="3"/>
      <c r="U21" s="3"/>
      <c r="V21" s="3"/>
      <c r="W21"/>
      <c r="X21" s="3"/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  <c r="J22" s="4"/>
      <c r="K22" s="3"/>
      <c r="L22" s="3"/>
      <c r="M22" s="3"/>
      <c r="N22" s="17"/>
      <c r="O22" s="17"/>
      <c r="P22" s="17"/>
      <c r="Q22" s="17"/>
      <c r="R22" s="19"/>
      <c r="S22" s="19"/>
      <c r="T22" s="3"/>
      <c r="U22" s="3"/>
      <c r="V22" s="3"/>
      <c r="W22"/>
      <c r="X22" s="3"/>
    </row>
    <row r="23" spans="1:24" ht="15" customHeight="1" x14ac:dyDescent="0.25">
      <c r="A23" s="3"/>
      <c r="B23" s="18" t="s">
        <v>17</v>
      </c>
      <c r="C23" s="19"/>
      <c r="D23" s="19"/>
      <c r="E23" s="19"/>
      <c r="F23" s="19"/>
      <c r="G23" s="19"/>
      <c r="H23" s="19"/>
      <c r="I23" s="19"/>
      <c r="J23" s="4"/>
      <c r="K23" s="3"/>
      <c r="L23" s="3"/>
      <c r="M23" s="3" t="s">
        <v>4</v>
      </c>
      <c r="N23" s="16">
        <f>S5</f>
        <v>0</v>
      </c>
      <c r="O23" s="16"/>
      <c r="P23" s="16">
        <f>U5</f>
        <v>0</v>
      </c>
      <c r="Q23" s="16"/>
      <c r="R23" s="16">
        <f>P5-N23-P23</f>
        <v>0</v>
      </c>
      <c r="S23" s="16"/>
      <c r="T23" s="3"/>
      <c r="U23" s="3"/>
      <c r="V23" s="3"/>
      <c r="W23"/>
      <c r="X23" s="3"/>
    </row>
    <row r="24" spans="1:24" x14ac:dyDescent="0.25">
      <c r="A24" s="3"/>
      <c r="B24" s="19"/>
      <c r="C24" s="19"/>
      <c r="D24" s="19"/>
      <c r="E24" s="19"/>
      <c r="F24" s="19"/>
      <c r="G24" s="19"/>
      <c r="H24" s="19"/>
      <c r="I24" s="19"/>
      <c r="J24" s="4"/>
      <c r="K24" s="3"/>
      <c r="L24" s="3"/>
      <c r="M24" s="3" t="s">
        <v>5</v>
      </c>
      <c r="N24" s="45" t="e">
        <f>N23/$P$5</f>
        <v>#DIV/0!</v>
      </c>
      <c r="O24" s="45"/>
      <c r="P24" s="45" t="e">
        <f>P23/$P$5</f>
        <v>#DIV/0!</v>
      </c>
      <c r="Q24" s="45"/>
      <c r="R24" s="45" t="e">
        <f>R23/$P$5</f>
        <v>#DIV/0!</v>
      </c>
      <c r="S24" s="45"/>
      <c r="T24" s="3"/>
      <c r="U24" s="3"/>
      <c r="V24" s="3"/>
      <c r="W24"/>
      <c r="X24" s="3"/>
    </row>
    <row r="25" spans="1:24" x14ac:dyDescent="0.25">
      <c r="A25" s="3"/>
      <c r="B25" s="19"/>
      <c r="C25" s="19"/>
      <c r="D25" s="19"/>
      <c r="E25" s="19"/>
      <c r="F25" s="19"/>
      <c r="G25" s="19"/>
      <c r="H25" s="19"/>
      <c r="I25" s="19"/>
      <c r="J25" s="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/>
      <c r="X25" s="3"/>
    </row>
    <row r="26" spans="1:24" x14ac:dyDescent="0.25">
      <c r="A26" s="3"/>
      <c r="B26" s="3"/>
      <c r="C26" s="3"/>
      <c r="D26" s="3"/>
      <c r="E26" s="3"/>
      <c r="F26" s="3"/>
      <c r="G26" s="3"/>
      <c r="H26" s="3"/>
      <c r="I26" s="3"/>
      <c r="J26" s="4"/>
      <c r="K26" s="3"/>
      <c r="L26" s="3"/>
      <c r="M26" s="3"/>
      <c r="N26" s="16" t="e">
        <f>IF(N24&gt;0.5,"ANO má většinu","–––––––––––––––––––")</f>
        <v>#DIV/0!</v>
      </c>
      <c r="O26" s="16"/>
      <c r="P26" s="16" t="e">
        <f>IF(P24&gt;0.5,"NE má většinu","–––––––––––––––––––")</f>
        <v>#DIV/0!</v>
      </c>
      <c r="Q26" s="16"/>
      <c r="R26" s="16" t="e">
        <f>IF(AND(N26="–––––––––––––––––––",P26="–––––––––––––––––––"),"Žádná nemá většinu","–––––––––––––––––––")</f>
        <v>#DIV/0!</v>
      </c>
      <c r="S26" s="16"/>
      <c r="T26" s="3"/>
      <c r="U26" s="3"/>
      <c r="V26" s="3"/>
      <c r="W26"/>
      <c r="X26" s="3"/>
    </row>
    <row r="27" spans="1:24" ht="15" customHeight="1" x14ac:dyDescent="0.25">
      <c r="A27" s="3"/>
      <c r="B27" s="18" t="s">
        <v>18</v>
      </c>
      <c r="C27" s="19"/>
      <c r="D27" s="19"/>
      <c r="E27" s="19"/>
      <c r="F27" s="19"/>
      <c r="G27" s="19"/>
      <c r="H27" s="19"/>
      <c r="I27" s="19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/>
      <c r="X27" s="3"/>
    </row>
    <row r="28" spans="1:24" ht="15" customHeight="1" x14ac:dyDescent="0.25">
      <c r="A28" s="3"/>
      <c r="B28" s="19"/>
      <c r="C28" s="19"/>
      <c r="D28" s="19"/>
      <c r="E28" s="19"/>
      <c r="F28" s="19"/>
      <c r="G28" s="19"/>
      <c r="H28" s="19"/>
      <c r="I28" s="19"/>
      <c r="J28" s="4"/>
      <c r="K28" s="3"/>
      <c r="L28" s="3"/>
      <c r="M28" s="3"/>
      <c r="N28" s="3"/>
      <c r="O28" s="8" t="s">
        <v>6</v>
      </c>
      <c r="P28" s="3"/>
      <c r="Q28" s="3"/>
      <c r="R28" s="3"/>
      <c r="S28" s="38" t="s">
        <v>9</v>
      </c>
      <c r="T28" s="39"/>
      <c r="U28" s="39"/>
      <c r="V28" s="40"/>
      <c r="W28"/>
      <c r="X28" s="3"/>
    </row>
    <row r="29" spans="1:24" ht="15" customHeight="1" x14ac:dyDescent="0.25">
      <c r="A29" s="3"/>
      <c r="B29" s="19"/>
      <c r="C29" s="19"/>
      <c r="D29" s="19"/>
      <c r="E29" s="19"/>
      <c r="F29" s="19"/>
      <c r="G29" s="19"/>
      <c r="H29" s="19"/>
      <c r="I29" s="19"/>
      <c r="J29" s="4"/>
      <c r="K29" s="3"/>
      <c r="L29" s="3"/>
      <c r="M29" s="3"/>
      <c r="N29" s="3"/>
      <c r="O29" s="3"/>
      <c r="P29" s="3"/>
      <c r="Q29" s="3"/>
      <c r="R29" s="3"/>
      <c r="S29" s="41"/>
      <c r="T29" s="42"/>
      <c r="U29" s="42"/>
      <c r="V29" s="43"/>
      <c r="W29"/>
      <c r="X29" s="3"/>
    </row>
    <row r="30" spans="1:24" ht="1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4"/>
      <c r="K30" s="3"/>
      <c r="L30" s="3"/>
      <c r="M30" s="17" t="s">
        <v>7</v>
      </c>
      <c r="N30" s="17"/>
      <c r="O30" s="17" t="s">
        <v>8</v>
      </c>
      <c r="P30" s="17"/>
      <c r="Q30" s="3"/>
      <c r="R30" s="3"/>
      <c r="S30" s="29" t="str">
        <f>IF(OR(ISBLANK(M5),ISBLANK(P5),ISBLANK(S5),ISBLANK(U5),P6="Chyba! Počet vydaných obálek nesmí být větší než počet oprávněných osob.",S6="Chyba! Počet platných hlasů nesmí být větší než počet vydaných obálek."),"Vyplňte správně všechny čtyři světle modré buňky v horní části tabulky.",IF(AND(M14="Místní referendum je platné",N26="ANO má většinu",M34="Vítězná odpověď má nutnou podporu"),"Místní referendum je platné, odpověď ANO je závazná",IF(AND(M14="Místní referendum je platné",P26="NE má většinu",M34="Vítězná odpověď má nutnou podporu"),"Místní referendum je platné, odpověď NE je závazná",IF(AND(M14="Místní referendum je platné",T12="ANO",R26="Žádná nemá většinu"),"Místní referendum je platné, odpověď ANO není závazná",IF(AND(M14="Místní referendum je platné",T12="ANO",M34="Podmínka nesplněna"),"Místní referendum je platné, odpověď ANO není závazná",IF(AND(M14="Místní referendum je platné",T12="NE",M34="Podmínka nesplněna"),"Místní referendum je platné, odpověď NE není závazná",IF(AND(M14="Místní referendum je platné",T12="NE",R26="Žádná nemá většinu"),"Místní referendum je platné, odpověď NE není závazná",IF(AND(M14="Místní referendum je platné",T12="Žádná (remíza)",R26="Žádná nemá většinu"),"Místní referendum je platné a bez jakékoliv odpovědi",IF(M14="Místní referendum NENÍ PLATNÉ","Místní referendum není platné, nemůže tedy být ani závazné","")))))))))</f>
        <v>Vyplňte správně všechny čtyři světle modré buňky v horní části tabulky.</v>
      </c>
      <c r="T30" s="30"/>
      <c r="U30" s="30"/>
      <c r="V30" s="31"/>
      <c r="W30"/>
      <c r="X30" s="3"/>
    </row>
    <row r="31" spans="1:24" ht="1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4"/>
      <c r="K31" s="3"/>
      <c r="L31" s="3"/>
      <c r="M31" s="17"/>
      <c r="N31" s="17"/>
      <c r="O31" s="17"/>
      <c r="P31" s="17"/>
      <c r="Q31" s="3"/>
      <c r="R31" s="3"/>
      <c r="S31" s="32"/>
      <c r="T31" s="33"/>
      <c r="U31" s="33"/>
      <c r="V31" s="34"/>
      <c r="W31"/>
      <c r="X31" s="3"/>
    </row>
    <row r="32" spans="1:24" x14ac:dyDescent="0.25">
      <c r="A32" s="3"/>
      <c r="B32" s="17" t="s">
        <v>13</v>
      </c>
      <c r="C32" s="17"/>
      <c r="D32" s="17"/>
      <c r="E32" s="17"/>
      <c r="F32" s="17"/>
      <c r="G32" s="17"/>
      <c r="H32" s="17"/>
      <c r="I32" s="17"/>
      <c r="J32" s="4"/>
      <c r="K32" s="3"/>
      <c r="L32" s="3"/>
      <c r="M32" s="16" t="str">
        <f>IF(T12="ANO",S5,IF(T12="NE",U5,"–––––––––––––––––––"))</f>
        <v>–––––––––––––––––––</v>
      </c>
      <c r="N32" s="16"/>
      <c r="O32" s="44" t="str">
        <f>IF(ISNUMBER(M32),M32/M5,"–––––––––––––––––––")</f>
        <v>–––––––––––––––––––</v>
      </c>
      <c r="P32" s="44"/>
      <c r="Q32" s="3"/>
      <c r="R32" s="3"/>
      <c r="S32" s="32"/>
      <c r="T32" s="33"/>
      <c r="U32" s="33"/>
      <c r="V32" s="34"/>
      <c r="W32"/>
      <c r="X32" s="3"/>
    </row>
    <row r="33" spans="1:24" x14ac:dyDescent="0.25">
      <c r="A33" s="3"/>
      <c r="B33" s="17"/>
      <c r="C33" s="17"/>
      <c r="D33" s="17"/>
      <c r="E33" s="17"/>
      <c r="F33" s="17"/>
      <c r="G33" s="17"/>
      <c r="H33" s="17"/>
      <c r="I33" s="17"/>
      <c r="J33" s="4"/>
      <c r="K33" s="3"/>
      <c r="L33" s="3"/>
      <c r="M33" s="3"/>
      <c r="N33" s="3"/>
      <c r="O33" s="3"/>
      <c r="P33" s="3"/>
      <c r="Q33" s="3"/>
      <c r="R33" s="3"/>
      <c r="S33" s="32"/>
      <c r="T33" s="33"/>
      <c r="U33" s="33"/>
      <c r="V33" s="34"/>
      <c r="W33"/>
      <c r="X33" s="3"/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4"/>
      <c r="K34" s="3"/>
      <c r="L34" s="3"/>
      <c r="M34" s="16" t="str">
        <f>IF(AND(T12="ANO",O32&gt;0.24999999999),"Vítězná odpověď má nutnou podporu",IF(AND(T12="NE",O32&gt;0.24999999999),"Vítězná odpověď má nutnou podporu","Podmínka nesplněna"))</f>
        <v>Podmínka nesplněna</v>
      </c>
      <c r="N34" s="16"/>
      <c r="O34" s="16"/>
      <c r="P34" s="16"/>
      <c r="Q34" s="3"/>
      <c r="R34" s="3"/>
      <c r="S34" s="35"/>
      <c r="T34" s="36"/>
      <c r="U34" s="36"/>
      <c r="V34" s="37"/>
      <c r="W34"/>
      <c r="X34" s="3"/>
    </row>
    <row r="35" spans="1:24" x14ac:dyDescent="0.25">
      <c r="A35" s="3"/>
      <c r="B35" s="3"/>
      <c r="C35" s="3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/>
      <c r="X35" s="3"/>
    </row>
    <row r="36" spans="1:24" x14ac:dyDescent="0.25">
      <c r="A36" s="3"/>
      <c r="B36" s="3"/>
      <c r="C36" s="3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/>
      <c r="X36" s="3"/>
    </row>
    <row r="37" spans="1:24" x14ac:dyDescent="0.25"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/>
      <c r="X37" s="3"/>
    </row>
    <row r="38" spans="1:24" x14ac:dyDescent="0.25"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/>
      <c r="X38" s="3"/>
    </row>
    <row r="39" spans="1:24" x14ac:dyDescent="0.25"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/>
      <c r="X39" s="3"/>
    </row>
    <row r="40" spans="1:24" x14ac:dyDescent="0.25"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/>
      <c r="X40" s="3"/>
    </row>
  </sheetData>
  <sheetProtection sheet="1" formatColumns="0" formatRows="0" selectLockedCells="1"/>
  <protectedRanges>
    <protectedRange sqref="M5:V5" name="Buňky k vyplnění"/>
  </protectedRanges>
  <mergeCells count="43">
    <mergeCell ref="B27:I29"/>
    <mergeCell ref="B32:I33"/>
    <mergeCell ref="B2:I5"/>
    <mergeCell ref="B7:I9"/>
    <mergeCell ref="B11:I13"/>
    <mergeCell ref="B15:I17"/>
    <mergeCell ref="B19:I21"/>
    <mergeCell ref="B23:I25"/>
    <mergeCell ref="M34:P34"/>
    <mergeCell ref="M11:P11"/>
    <mergeCell ref="M12:P12"/>
    <mergeCell ref="M14:P14"/>
    <mergeCell ref="T11:V11"/>
    <mergeCell ref="T12:V12"/>
    <mergeCell ref="S30:V34"/>
    <mergeCell ref="S28:V29"/>
    <mergeCell ref="M30:N31"/>
    <mergeCell ref="M32:N32"/>
    <mergeCell ref="O30:P31"/>
    <mergeCell ref="O32:P32"/>
    <mergeCell ref="N24:O24"/>
    <mergeCell ref="P24:Q24"/>
    <mergeCell ref="R24:S24"/>
    <mergeCell ref="N26:O26"/>
    <mergeCell ref="P26:Q26"/>
    <mergeCell ref="R26:S26"/>
    <mergeCell ref="N20:O22"/>
    <mergeCell ref="N23:O23"/>
    <mergeCell ref="P20:Q22"/>
    <mergeCell ref="P23:Q23"/>
    <mergeCell ref="R20:S22"/>
    <mergeCell ref="R23:S23"/>
    <mergeCell ref="U2:V4"/>
    <mergeCell ref="U5:V5"/>
    <mergeCell ref="S5:T5"/>
    <mergeCell ref="M6:O8"/>
    <mergeCell ref="P6:R8"/>
    <mergeCell ref="S6:V8"/>
    <mergeCell ref="M2:O4"/>
    <mergeCell ref="M5:O5"/>
    <mergeCell ref="P2:R4"/>
    <mergeCell ref="P5:R5"/>
    <mergeCell ref="S2:T4"/>
  </mergeCells>
  <conditionalFormatting sqref="D22">
    <cfRule type="containsText" dxfId="11" priority="16" operator="containsText" text="nic nemá">
      <formula>NOT(ISERROR(SEARCH("nic nemá",D22)))</formula>
    </cfRule>
  </conditionalFormatting>
  <conditionalFormatting sqref="M14">
    <cfRule type="containsText" dxfId="10" priority="12" operator="containsText" text="je platné">
      <formula>NOT(ISERROR(SEARCH("je platné",M14)))</formula>
    </cfRule>
    <cfRule type="containsText" dxfId="9" priority="13" operator="containsText" text="NENÍ PLATNÉ">
      <formula>NOT(ISERROR(SEARCH("NENÍ PLATNÉ",M14)))</formula>
    </cfRule>
  </conditionalFormatting>
  <conditionalFormatting sqref="M34:P34">
    <cfRule type="containsText" dxfId="8" priority="5" operator="containsText" text="Podmínka nesplněna">
      <formula>NOT(ISERROR(SEARCH("Podmínka nesplněna",M34)))</formula>
    </cfRule>
    <cfRule type="containsText" dxfId="7" priority="9" operator="containsText" text="Vítězná odpověď nemá nutnou podporu">
      <formula>NOT(ISERROR(SEARCH("Vítězná odpověď nemá nutnou podporu",M34)))</formula>
    </cfRule>
    <cfRule type="containsText" dxfId="6" priority="10" operator="containsText" text="Vítězná odpověď má nutnou podporu">
      <formula>NOT(ISERROR(SEARCH("Vítězná odpověď má nutnou podporu",M34)))</formula>
    </cfRule>
  </conditionalFormatting>
  <conditionalFormatting sqref="M6:V8">
    <cfRule type="containsText" dxfId="5" priority="1" operator="containsText" text="Chyba">
      <formula>NOT(ISERROR(SEARCH("Chyba",M6)))</formula>
    </cfRule>
  </conditionalFormatting>
  <conditionalFormatting sqref="N26:O26">
    <cfRule type="containsText" dxfId="4" priority="8" operator="containsText" text="ANO má většinu">
      <formula>NOT(ISERROR(SEARCH("ANO má většinu",N26)))</formula>
    </cfRule>
  </conditionalFormatting>
  <conditionalFormatting sqref="P26:Q26">
    <cfRule type="containsText" dxfId="3" priority="7" operator="containsText" text="NE má většinu">
      <formula>NOT(ISERROR(SEARCH("NE má většinu",P26)))</formula>
    </cfRule>
  </conditionalFormatting>
  <conditionalFormatting sqref="R26:S26">
    <cfRule type="containsText" dxfId="2" priority="6" operator="containsText" text="Žádná nemá většinu">
      <formula>NOT(ISERROR(SEARCH("Žádná nemá většinu",R26)))</formula>
    </cfRule>
  </conditionalFormatting>
  <conditionalFormatting sqref="S30:V34">
    <cfRule type="containsText" dxfId="1" priority="3" operator="containsText" text="Místní referendum">
      <formula>NOT(ISERROR(SEARCH("Místní referendum",S30)))</formula>
    </cfRule>
    <cfRule type="containsText" dxfId="0" priority="4" operator="containsText" text="Vyplňte správně všechny čtyři světle modré buňky v horní části tabulky">
      <formula>NOT(ISERROR(SEARCH("Vyplňte správně všechny čtyři světle modré buňky v horní části tabulky",S30)))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Výsledek místního referenda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Sůsa Richard, Mgr.et Mgr.</dc:creator>
  <cp:lastModifiedBy>Sůsa Richard, Mgr.et Mgr.</cp:lastModifiedBy>
  <dcterms:created xsi:type="dcterms:W3CDTF">2025-10-07T09:30:50Z</dcterms:created>
  <dcterms:modified xsi:type="dcterms:W3CDTF">2026-07-14T11:15:07Z</dcterms:modified>
</cp:coreProperties>
</file>